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42" activeTab="0"/>
  </bookViews>
  <sheets>
    <sheet name="A0" sheetId="1" r:id="rId1"/>
    <sheet name="A1" sheetId="2" r:id="rId2"/>
    <sheet name="A2" sheetId="3" r:id="rId3"/>
    <sheet name="A3" sheetId="4" r:id="rId4"/>
    <sheet name="A4" sheetId="5" r:id="rId5"/>
  </sheets>
  <definedNames>
    <definedName name="_xlnm.Print_Area" localSheetId="0">'A0'!$A:$H</definedName>
    <definedName name="_xlnm.Print_Area" localSheetId="1">'A1'!$B$1:$E$14</definedName>
    <definedName name="_xlnm.Print_Area" localSheetId="2">'A2'!$B$1:$D$66</definedName>
    <definedName name="_xlnm.Print_Area" localSheetId="3">'A3'!$A:$F</definedName>
    <definedName name="_xlnm.Print_Area" localSheetId="4">'A4'!$B$1:$G$57</definedName>
    <definedName name="_xlnm.Print_Titles" localSheetId="1">'A1'!$1:$5</definedName>
    <definedName name="_xlnm.Print_Titles" localSheetId="3">'A3'!$1:$6</definedName>
    <definedName name="_xlnm.Print_Titles" localSheetId="4">'A4'!$1:$2</definedName>
  </definedNames>
  <calcPr fullCalcOnLoad="1"/>
</workbook>
</file>

<file path=xl/sharedStrings.xml><?xml version="1.0" encoding="utf-8"?>
<sst xmlns="http://schemas.openxmlformats.org/spreadsheetml/2006/main" count="216" uniqueCount="111">
  <si>
    <t>INSTRUÇÕES GERAIS</t>
  </si>
  <si>
    <t>PLANILHA CONSOLIDADA</t>
  </si>
  <si>
    <t>VALOR HOMEM-HORA - EXECUTIVO</t>
  </si>
  <si>
    <t>VALOR HOMEM-HORA - CONSULTOR FUNCIONAL</t>
  </si>
  <si>
    <t>VALOR HOMEM-HORA - DESENVOLVEDOR</t>
  </si>
  <si>
    <t>QUANTITATIVO DE MÃO-DE-OBRA</t>
  </si>
  <si>
    <t>Item</t>
  </si>
  <si>
    <t>Descrição</t>
  </si>
  <si>
    <t>Quantidade</t>
  </si>
  <si>
    <t>Custo Unitário</t>
  </si>
  <si>
    <t>Custo Total</t>
  </si>
  <si>
    <t>Licenças de Uso</t>
  </si>
  <si>
    <t>1.1</t>
  </si>
  <si>
    <t>1.2</t>
  </si>
  <si>
    <t>1.3</t>
  </si>
  <si>
    <t>Subtotal 1 - Licenças de Uso</t>
  </si>
  <si>
    <t>Margem Operacional</t>
  </si>
  <si>
    <t>%</t>
  </si>
  <si>
    <t>1.4</t>
  </si>
  <si>
    <t>Margem</t>
  </si>
  <si>
    <t>Tributação Incidente</t>
  </si>
  <si>
    <t>1.5</t>
  </si>
  <si>
    <t>ISS</t>
  </si>
  <si>
    <t>PIS</t>
  </si>
  <si>
    <t>COFINS</t>
  </si>
  <si>
    <t>Valor Total - Licenças de Uso</t>
  </si>
  <si>
    <t>SERVIÇOS</t>
  </si>
  <si>
    <t>Horas</t>
  </si>
  <si>
    <t>Custo Médio Unit.</t>
  </si>
  <si>
    <t>2.1</t>
  </si>
  <si>
    <t>2.2</t>
  </si>
  <si>
    <t>2.3</t>
  </si>
  <si>
    <t>2.5</t>
  </si>
  <si>
    <t>3.1</t>
  </si>
  <si>
    <t>3.2</t>
  </si>
  <si>
    <t>3.3</t>
  </si>
  <si>
    <t>3.4</t>
  </si>
  <si>
    <t>4.1</t>
  </si>
  <si>
    <t>Consultoria</t>
  </si>
  <si>
    <t>Desenvolvimento</t>
  </si>
  <si>
    <t>4.2</t>
  </si>
  <si>
    <t>4.3</t>
  </si>
  <si>
    <t>4.4</t>
  </si>
  <si>
    <t>Valor Total - Banco de Horas</t>
  </si>
  <si>
    <t>Valor Total da Proposta Comercial</t>
  </si>
  <si>
    <t xml:space="preserve">Valor por Extenso: </t>
  </si>
  <si>
    <t>Quant.</t>
  </si>
  <si>
    <t>Custo Unit.</t>
  </si>
  <si>
    <t>Executivo do Projeto</t>
  </si>
  <si>
    <t>2.4</t>
  </si>
  <si>
    <t>Total de Custos - Fases de Planejamento e Implantação</t>
  </si>
  <si>
    <t>Custo Médio Ponderado do Homem-Hora</t>
  </si>
  <si>
    <t>5.1</t>
  </si>
  <si>
    <t>Remuneração</t>
  </si>
  <si>
    <t>5.2</t>
  </si>
  <si>
    <t>Encargos</t>
  </si>
  <si>
    <t>5.3</t>
  </si>
  <si>
    <t>Benefícios</t>
  </si>
  <si>
    <t>Total de Custos Mensais - Executivo (A)</t>
  </si>
  <si>
    <t>Quantidade Média de Horas por Mês - 21 dias por mês, 8 horas por dia (B)</t>
  </si>
  <si>
    <t>Custo do Homem-Hora - Executivo (A/B)</t>
  </si>
  <si>
    <t>Total de Custos Mensais - Líder (A)</t>
  </si>
  <si>
    <t>Custo do Homem-Hora - Líder (A/B)</t>
  </si>
  <si>
    <t>Quant. de Profissionais</t>
  </si>
  <si>
    <t>Consultor Funcional</t>
  </si>
  <si>
    <t>Desenvolvedor</t>
  </si>
  <si>
    <t>Líder de Implantação</t>
  </si>
  <si>
    <t>Total de Custos Mensais - Consultor Funcional (A)</t>
  </si>
  <si>
    <t>Custo do Homem-Hora - Consultor Funcional (A/B)</t>
  </si>
  <si>
    <t>Total de Custos Mensais - Desenvolvedor (A)</t>
  </si>
  <si>
    <t>Custo do Homem-Hora - Desenvolvedor (A/B)</t>
  </si>
  <si>
    <t>VALOR HOMEM-HORA - ESPECIALISTA DE RISCO DE MERCADO</t>
  </si>
  <si>
    <t>Total de Custos Mensais - Especialista (A)</t>
  </si>
  <si>
    <t>Custo do Homem-Hora - Especialista (A/B)</t>
  </si>
  <si>
    <t>Especialista de mercado</t>
  </si>
  <si>
    <t>Líder de implantação</t>
  </si>
  <si>
    <t>Especialista de risco de mercado</t>
  </si>
  <si>
    <t>1.  Apenas deverão ser preenchidas as células de cor amarela, em cada uma das sub-planilhas componentes deste documento.</t>
  </si>
  <si>
    <t xml:space="preserve">            ANEXO X - PLANILHA DE CUSTOS E FORMAÇÃO DE PREÇOS</t>
  </si>
  <si>
    <t>LICENÇAS DE USO, MANUTENÇÃO E FASES DO PROJETO</t>
  </si>
  <si>
    <t>Horas de alocação</t>
  </si>
  <si>
    <t>Fase de Planejamento e Implantação - Equipe Técnica</t>
  </si>
  <si>
    <t>VALOR DA REMUNERAÇÃO</t>
  </si>
  <si>
    <t>Banco de Horas - Implementação de Novas Funcionalidades e Manutenção Evolutiva</t>
  </si>
  <si>
    <t>VALOR HOMEM-HORA - LÍDER DE IMPLANTAÇÃO</t>
  </si>
  <si>
    <t>3.  A sub-planilha A2 deverá ser preenchida com informações do salário praticado para cada perfil profissional, incluídos os benefícios e encargos aplicáveis.</t>
  </si>
  <si>
    <t>4.  O cálculo do Valor Total da Proposta é automático, com base nas informações constantes de cada sub-planilha, sendo necessário preencher o campo "Valor por Extenso" na sub-planilha A4.</t>
  </si>
  <si>
    <t>Fases de Planejamento, Implantação e Operação Assistida</t>
  </si>
  <si>
    <t>Subtotal 2 - Fases de Planejamento, Implantação e Operação Assistida</t>
  </si>
  <si>
    <t>Valor Total - Fases de Planejamento, Implantação e Operação Assistida</t>
  </si>
  <si>
    <t>FASES DE PLANEJAMENTO, IMPLANTAÇÃO E OPERAÇÃO ASSISTIDA</t>
  </si>
  <si>
    <t xml:space="preserve">LICENÇAS DE USO DO APLICATIVO </t>
  </si>
  <si>
    <t>FASE DE OPERAÇÃO EM PRODUÇÃO</t>
  </si>
  <si>
    <t>Fase de Operação em Produção - Suporte e Manutenção Mensal</t>
  </si>
  <si>
    <t>Meses</t>
  </si>
  <si>
    <t>Custo Mensal</t>
  </si>
  <si>
    <t>MANUTENÇÂO E SUPORTE TÉCNICO</t>
  </si>
  <si>
    <t>BANCO DE HORAS</t>
  </si>
  <si>
    <t xml:space="preserve">Subtotal 3 - Fase de Operação em Produção - Suporte e Manutenção </t>
  </si>
  <si>
    <t xml:space="preserve">Valor Total - Fase de Operação em Produção - Suporte e Manutenção </t>
  </si>
  <si>
    <t xml:space="preserve">Fase de Operação em Produção - Suporte e Manutenção </t>
  </si>
  <si>
    <t>4.A</t>
  </si>
  <si>
    <t>4.B</t>
  </si>
  <si>
    <t>Subtotal 4 - Banco de Horas</t>
  </si>
  <si>
    <t>2.  A sub-planilha A1 deverá ser preenchida com a quantidade de profissionais que a LICITANTE alocará ao projeto, por serviço, ao longo da vigência do contrato, respeitada a alocação mínima prevista no Anexo I.</t>
  </si>
  <si>
    <t>LICENÇAS DE USO DO APLICATIVO</t>
  </si>
  <si>
    <t>Custos Mensais por Perfil Profissional - Executivo</t>
  </si>
  <si>
    <t>Custos Mensais por Perfil Profissional - Líder</t>
  </si>
  <si>
    <t>Custos Mensais por Perfil Profissional - Especialista</t>
  </si>
  <si>
    <t>Custos Mensais por Perfil Profissional - Consultor Funcional</t>
  </si>
  <si>
    <t>Custos Mensais por Perfil Profissional - Desenvolvedor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</si>
</sst>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</numFmts>
  <fonts count="48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2" fontId="5" fillId="0" borderId="10" xfId="44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4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172" fontId="4" fillId="0" borderId="10" xfId="44" applyFont="1" applyFill="1" applyBorder="1" applyAlignment="1" applyProtection="1">
      <alignment horizontal="center" vertical="center" wrapText="1"/>
      <protection/>
    </xf>
    <xf numFmtId="172" fontId="5" fillId="0" borderId="11" xfId="44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 wrapText="1"/>
    </xf>
    <xf numFmtId="10" fontId="4" fillId="35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2" fontId="5" fillId="0" borderId="12" xfId="44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 vertical="top" wrapText="1"/>
    </xf>
    <xf numFmtId="172" fontId="4" fillId="0" borderId="0" xfId="44" applyFont="1" applyFill="1" applyBorder="1" applyAlignment="1" applyProtection="1">
      <alignment horizontal="center" vertical="top" wrapText="1"/>
      <protection/>
    </xf>
    <xf numFmtId="172" fontId="5" fillId="0" borderId="0" xfId="44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2" fontId="4" fillId="0" borderId="0" xfId="44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2" fontId="4" fillId="35" borderId="10" xfId="44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45"/>
    </xf>
    <xf numFmtId="0" fontId="8" fillId="0" borderId="14" xfId="0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172" fontId="4" fillId="0" borderId="0" xfId="4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172" fontId="5" fillId="0" borderId="0" xfId="44" applyFont="1" applyFill="1" applyBorder="1" applyAlignment="1" applyProtection="1">
      <alignment horizontal="center" vertical="center" wrapText="1"/>
      <protection/>
    </xf>
    <xf numFmtId="37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1" fontId="6" fillId="0" borderId="0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5" borderId="15" xfId="0" applyNumberFormat="1" applyFont="1" applyFill="1" applyBorder="1" applyAlignment="1">
      <alignment horizontal="center" vertical="center" wrapText="1"/>
    </xf>
    <xf numFmtId="172" fontId="4" fillId="36" borderId="10" xfId="44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7" fontId="4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72" fontId="5" fillId="0" borderId="17" xfId="44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172" fontId="4" fillId="36" borderId="19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4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2" fontId="4" fillId="0" borderId="11" xfId="44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0" fontId="4" fillId="0" borderId="11" xfId="44" applyNumberFormat="1" applyFont="1" applyFill="1" applyBorder="1" applyAlignment="1" applyProtection="1">
      <alignment horizontal="center" vertical="center" wrapText="1"/>
      <protection/>
    </xf>
    <xf numFmtId="10" fontId="4" fillId="0" borderId="28" xfId="44" applyNumberFormat="1" applyFont="1" applyFill="1" applyBorder="1" applyAlignment="1" applyProtection="1">
      <alignment horizontal="center" vertical="center" wrapText="1"/>
      <protection/>
    </xf>
    <xf numFmtId="10" fontId="4" fillId="0" borderId="29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4" fontId="5" fillId="35" borderId="30" xfId="0" applyNumberFormat="1" applyFont="1" applyFill="1" applyBorder="1" applyAlignment="1">
      <alignment horizontal="left" vertical="top" wrapText="1"/>
    </xf>
    <xf numFmtId="4" fontId="5" fillId="35" borderId="0" xfId="0" applyNumberFormat="1" applyFont="1" applyFill="1" applyBorder="1" applyAlignment="1">
      <alignment horizontal="left" vertical="top" wrapText="1"/>
    </xf>
    <xf numFmtId="4" fontId="5" fillId="35" borderId="31" xfId="0" applyNumberFormat="1" applyFont="1" applyFill="1" applyBorder="1" applyAlignment="1">
      <alignment horizontal="left" vertical="top" wrapText="1"/>
    </xf>
    <xf numFmtId="4" fontId="5" fillId="35" borderId="32" xfId="0" applyNumberFormat="1" applyFont="1" applyFill="1" applyBorder="1" applyAlignment="1">
      <alignment horizontal="left" vertical="top" wrapText="1"/>
    </xf>
    <xf numFmtId="4" fontId="5" fillId="35" borderId="33" xfId="0" applyNumberFormat="1" applyFont="1" applyFill="1" applyBorder="1" applyAlignment="1">
      <alignment horizontal="left" vertical="top" wrapText="1"/>
    </xf>
    <xf numFmtId="4" fontId="5" fillId="35" borderId="34" xfId="0" applyNumberFormat="1" applyFont="1" applyFill="1" applyBorder="1" applyAlignment="1">
      <alignment horizontal="left" vertical="top" wrapText="1"/>
    </xf>
    <xf numFmtId="172" fontId="5" fillId="0" borderId="14" xfId="44" applyFont="1" applyFill="1" applyBorder="1" applyAlignment="1" applyProtection="1">
      <alignment horizontal="center" vertical="center" wrapText="1"/>
      <protection/>
    </xf>
    <xf numFmtId="172" fontId="5" fillId="0" borderId="15" xfId="44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../../../fecr/Configura&#231;&#245;es%20locais/Temp/v5_para%20audi&#234;ncia%20p&#250;blica/Anexo%20X%20-%20Planilha%20de%20Custos_V4.xls#'A1'!A1" TargetMode="External" /><Relationship Id="rId2" Type="http://schemas.openxmlformats.org/officeDocument/2006/relationships/hyperlink" Target="../../../fecr/Configura&#231;&#245;es%20locais/Temp/v5_para%20audi&#234;ncia%20p&#250;blica/Anexo%20X%20-%20Planilha%20de%20Custos_V4.xls#'A2'!A1" TargetMode="External" /><Relationship Id="rId3" Type="http://schemas.openxmlformats.org/officeDocument/2006/relationships/hyperlink" Target="../../../fecr/Configura&#231;&#245;es%20locais/Temp/v5_para%20audi&#234;ncia%20p&#250;blica/Anexo%20X%20-%20Planilha%20de%20Custos_V4.xls#'A3'!A1" TargetMode="External" /><Relationship Id="rId4" Type="http://schemas.openxmlformats.org/officeDocument/2006/relationships/hyperlink" Target="../../../fecr/Configura&#231;&#245;es%20locais/Temp/v5_para%20audi&#234;ncia%20p&#250;blica/Anexo%20X%20-%20Planilha%20de%20Custos_V4.xls#'A4'!A1" TargetMode="External" /><Relationship Id="rId5" Type="http://schemas.openxmlformats.org/officeDocument/2006/relationships/hyperlink" Target="../../../fecr/Configura&#231;&#245;es%20locais/Temp/v5_para%20audi&#234;ncia%20p&#250;blica/Anexo%20X%20-%20Planilha%20de%20Custos_V4.xls#'A3'!A1" TargetMode="External" /><Relationship Id="rId6" Type="http://schemas.openxmlformats.org/officeDocument/2006/relationships/hyperlink" Target="../../../fecr/Configura&#231;&#245;es%20locais/Temp/v5_para%20audi&#234;ncia%20p&#250;blica/Anexo%20X%20-%20Planilha%20de%20Custos_V4.xls#'A6'!A1" TargetMode="External" /><Relationship Id="rId7" Type="http://schemas.openxmlformats.org/officeDocument/2006/relationships/hyperlink" Target="../../../fecr/Configura&#231;&#245;es%20locais/Temp/v5_para%20audi&#234;ncia%20p&#250;blica/Anexo%20X%20-%20Planilha%20de%20Custos_V4.xls#'A7'!A1" TargetMode="External" /><Relationship Id="rId8" Type="http://schemas.openxmlformats.org/officeDocument/2006/relationships/hyperlink" Target="../../../fecr/Configura&#231;&#245;es%20locais/Temp/v5_para%20audi&#234;ncia%20p&#250;blica/Anexo%20X%20-%20Planilha%20de%20Custos_V4.xls#'A9'!A1" TargetMode="External" /><Relationship Id="rId9" Type="http://schemas.openxmlformats.org/officeDocument/2006/relationships/hyperlink" Target="../../../fecr/Configura&#231;&#245;es%20locais/Temp/v5_para%20audi&#234;ncia%20p&#250;blica/Anexo%20X%20-%20Planilha%20de%20Custos_V4.xls#'A4'!A1" TargetMode="External" /><Relationship Id="rId10" Type="http://schemas.openxmlformats.org/officeDocument/2006/relationships/hyperlink" Target="../../../fecr/Configura&#231;&#245;es%20locais/Temp/v5_para%20audi&#234;ncia%20p&#250;blica/Anexo%20X%20-%20Planilha%20de%20Custos_V4.xls#A0!A1" TargetMode="External" /><Relationship Id="rId11" Type="http://schemas.openxmlformats.org/officeDocument/2006/relationships/hyperlink" Target="../../../fecr/Configura&#231;&#245;es%20locais/Temp/v5_para%20audi&#234;ncia%20p&#250;blica/Anexo%20X%20-%20Planilha%20de%20Custos_V4.xls#'A8'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809625</xdr:rowOff>
    </xdr:from>
    <xdr:to>
      <xdr:col>6</xdr:col>
      <xdr:colOff>5905500</xdr:colOff>
      <xdr:row>0</xdr:row>
      <xdr:rowOff>809625</xdr:rowOff>
    </xdr:to>
    <xdr:sp>
      <xdr:nvSpPr>
        <xdr:cNvPr id="1" name="Line 3"/>
        <xdr:cNvSpPr>
          <a:spLocks/>
        </xdr:cNvSpPr>
      </xdr:nvSpPr>
      <xdr:spPr>
        <a:xfrm>
          <a:off x="104775" y="809625"/>
          <a:ext cx="8782050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2" name="AutoShape 4">
          <a:hlinkClick r:id="rId1"/>
        </xdr:cNvPr>
        <xdr:cNvSpPr>
          <a:spLocks/>
        </xdr:cNvSpPr>
      </xdr:nvSpPr>
      <xdr:spPr>
        <a:xfrm>
          <a:off x="1247775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A1</a:t>
          </a:r>
        </a:p>
      </xdr:txBody>
    </xdr:sp>
    <xdr:clientData/>
  </xdr:twoCellAnchor>
  <xdr:twoCellAnchor>
    <xdr:from>
      <xdr:col>1</xdr:col>
      <xdr:colOff>1143000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247775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A2</a:t>
          </a:r>
        </a:p>
      </xdr:txBody>
    </xdr:sp>
    <xdr:clientData/>
  </xdr:twoCellAnchor>
  <xdr:twoCellAnchor>
    <xdr:from>
      <xdr:col>1</xdr:col>
      <xdr:colOff>1143000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4" name="AutoShape 6">
          <a:hlinkClick r:id="rId3"/>
        </xdr:cNvPr>
        <xdr:cNvSpPr>
          <a:spLocks/>
        </xdr:cNvSpPr>
      </xdr:nvSpPr>
      <xdr:spPr>
        <a:xfrm>
          <a:off x="1247775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A3</a:t>
          </a:r>
        </a:p>
      </xdr:txBody>
    </xdr:sp>
    <xdr:clientData/>
  </xdr:twoCellAnchor>
  <xdr:twoCellAnchor>
    <xdr:from>
      <xdr:col>1</xdr:col>
      <xdr:colOff>1143000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5" name="AutoShape 7">
          <a:hlinkClick r:id="rId4"/>
        </xdr:cNvPr>
        <xdr:cNvSpPr>
          <a:spLocks/>
        </xdr:cNvSpPr>
      </xdr:nvSpPr>
      <xdr:spPr>
        <a:xfrm>
          <a:off x="1247775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A4</a:t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6" name="AutoShape 8">
          <a:hlinkClick r:id="rId5"/>
        </xdr:cNvPr>
        <xdr:cNvSpPr>
          <a:spLocks/>
        </xdr:cNvSpPr>
      </xdr:nvSpPr>
      <xdr:spPr>
        <a:xfrm>
          <a:off x="1238250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A3</a:t>
          </a:r>
        </a:p>
      </xdr:txBody>
    </xdr:sp>
    <xdr:clientData/>
  </xdr:twoCellAnchor>
  <xdr:twoCellAnchor>
    <xdr:from>
      <xdr:col>1</xdr:col>
      <xdr:colOff>1143000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7" name="AutoShape 9">
          <a:hlinkClick r:id="rId6"/>
        </xdr:cNvPr>
        <xdr:cNvSpPr>
          <a:spLocks/>
        </xdr:cNvSpPr>
      </xdr:nvSpPr>
      <xdr:spPr>
        <a:xfrm>
          <a:off x="1247775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A6</a:t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8" name="AutoShape 11">
          <a:hlinkClick r:id="rId7"/>
        </xdr:cNvPr>
        <xdr:cNvSpPr>
          <a:spLocks/>
        </xdr:cNvSpPr>
      </xdr:nvSpPr>
      <xdr:spPr>
        <a:xfrm>
          <a:off x="1238250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A7</a:t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9" name="AutoShape 12">
          <a:hlinkClick r:id="rId8"/>
        </xdr:cNvPr>
        <xdr:cNvSpPr>
          <a:spLocks/>
        </xdr:cNvSpPr>
      </xdr:nvSpPr>
      <xdr:spPr>
        <a:xfrm>
          <a:off x="1238250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A9</a:t>
          </a:r>
        </a:p>
      </xdr:txBody>
    </xdr:sp>
    <xdr:clientData/>
  </xdr:twoCellAnchor>
  <xdr:twoCellAnchor>
    <xdr:from>
      <xdr:col>1</xdr:col>
      <xdr:colOff>1143000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247775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A11</a:t>
          </a:r>
        </a:p>
      </xdr:txBody>
    </xdr:sp>
    <xdr:clientData/>
  </xdr:twoCellAnchor>
  <xdr:twoCellAnchor>
    <xdr:from>
      <xdr:col>1</xdr:col>
      <xdr:colOff>1143000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1247775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A12</a:t>
          </a:r>
        </a:p>
      </xdr:txBody>
    </xdr:sp>
    <xdr:clientData/>
  </xdr:twoCellAnchor>
  <xdr:twoCellAnchor>
    <xdr:from>
      <xdr:col>1</xdr:col>
      <xdr:colOff>1123950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12" name="AutoShape 15">
          <a:hlinkClick r:id="rId9"/>
        </xdr:cNvPr>
        <xdr:cNvSpPr>
          <a:spLocks/>
        </xdr:cNvSpPr>
      </xdr:nvSpPr>
      <xdr:spPr>
        <a:xfrm>
          <a:off x="1228725" y="847725"/>
          <a:ext cx="1533525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A4</a:t>
          </a:r>
        </a:p>
      </xdr:txBody>
    </xdr:sp>
    <xdr:clientData/>
  </xdr:twoCellAnchor>
  <xdr:twoCellAnchor>
    <xdr:from>
      <xdr:col>1</xdr:col>
      <xdr:colOff>1143000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13" name="AutoShape 16">
          <a:hlinkClick r:id="rId10"/>
        </xdr:cNvPr>
        <xdr:cNvSpPr>
          <a:spLocks/>
        </xdr:cNvSpPr>
      </xdr:nvSpPr>
      <xdr:spPr>
        <a:xfrm>
          <a:off x="1247775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A0</a:t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14" name="AutoShape 17">
          <a:hlinkClick r:id="rId11"/>
        </xdr:cNvPr>
        <xdr:cNvSpPr>
          <a:spLocks/>
        </xdr:cNvSpPr>
      </xdr:nvSpPr>
      <xdr:spPr>
        <a:xfrm>
          <a:off x="1238250" y="847725"/>
          <a:ext cx="1524000" cy="0"/>
        </a:xfrm>
        <a:prstGeom prst="round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809625</xdr:rowOff>
    </xdr:from>
    <xdr:to>
      <xdr:col>5</xdr:col>
      <xdr:colOff>0</xdr:colOff>
      <xdr:row>0</xdr:row>
      <xdr:rowOff>809625</xdr:rowOff>
    </xdr:to>
    <xdr:sp>
      <xdr:nvSpPr>
        <xdr:cNvPr id="1" name="Line 2"/>
        <xdr:cNvSpPr>
          <a:spLocks/>
        </xdr:cNvSpPr>
      </xdr:nvSpPr>
      <xdr:spPr>
        <a:xfrm>
          <a:off x="180975" y="809625"/>
          <a:ext cx="7934325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819150</xdr:rowOff>
    </xdr:from>
    <xdr:to>
      <xdr:col>4</xdr:col>
      <xdr:colOff>9525</xdr:colOff>
      <xdr:row>0</xdr:row>
      <xdr:rowOff>819150</xdr:rowOff>
    </xdr:to>
    <xdr:sp>
      <xdr:nvSpPr>
        <xdr:cNvPr id="1" name="Line 2"/>
        <xdr:cNvSpPr>
          <a:spLocks/>
        </xdr:cNvSpPr>
      </xdr:nvSpPr>
      <xdr:spPr>
        <a:xfrm>
          <a:off x="180975" y="819150"/>
          <a:ext cx="7077075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2" name="Line 5"/>
        <xdr:cNvSpPr>
          <a:spLocks/>
        </xdr:cNvSpPr>
      </xdr:nvSpPr>
      <xdr:spPr>
        <a:xfrm>
          <a:off x="180975" y="3971925"/>
          <a:ext cx="7077075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3" name="Line 6"/>
        <xdr:cNvSpPr>
          <a:spLocks/>
        </xdr:cNvSpPr>
      </xdr:nvSpPr>
      <xdr:spPr>
        <a:xfrm>
          <a:off x="171450" y="6743700"/>
          <a:ext cx="7077075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" name="Line 7"/>
        <xdr:cNvSpPr>
          <a:spLocks/>
        </xdr:cNvSpPr>
      </xdr:nvSpPr>
      <xdr:spPr>
        <a:xfrm>
          <a:off x="171450" y="9515475"/>
          <a:ext cx="7077075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55</xdr:row>
      <xdr:rowOff>0</xdr:rowOff>
    </xdr:from>
    <xdr:to>
      <xdr:col>3</xdr:col>
      <xdr:colOff>1352550</xdr:colOff>
      <xdr:row>55</xdr:row>
      <xdr:rowOff>0</xdr:rowOff>
    </xdr:to>
    <xdr:sp>
      <xdr:nvSpPr>
        <xdr:cNvPr id="5" name="Line 8"/>
        <xdr:cNvSpPr>
          <a:spLocks/>
        </xdr:cNvSpPr>
      </xdr:nvSpPr>
      <xdr:spPr>
        <a:xfrm>
          <a:off x="161925" y="12287250"/>
          <a:ext cx="7077075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809625</xdr:rowOff>
    </xdr:from>
    <xdr:to>
      <xdr:col>6</xdr:col>
      <xdr:colOff>0</xdr:colOff>
      <xdr:row>0</xdr:row>
      <xdr:rowOff>809625</xdr:rowOff>
    </xdr:to>
    <xdr:sp>
      <xdr:nvSpPr>
        <xdr:cNvPr id="1" name="Line 3"/>
        <xdr:cNvSpPr>
          <a:spLocks/>
        </xdr:cNvSpPr>
      </xdr:nvSpPr>
      <xdr:spPr>
        <a:xfrm>
          <a:off x="190500" y="809625"/>
          <a:ext cx="8553450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9"/>
        <xdr:cNvSpPr>
          <a:spLocks/>
        </xdr:cNvSpPr>
      </xdr:nvSpPr>
      <xdr:spPr>
        <a:xfrm>
          <a:off x="190500" y="2495550"/>
          <a:ext cx="8553450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" name="Line 11"/>
        <xdr:cNvSpPr>
          <a:spLocks/>
        </xdr:cNvSpPr>
      </xdr:nvSpPr>
      <xdr:spPr>
        <a:xfrm>
          <a:off x="190500" y="5562600"/>
          <a:ext cx="8553450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647700</xdr:rowOff>
    </xdr:from>
    <xdr:to>
      <xdr:col>6</xdr:col>
      <xdr:colOff>1619250</xdr:colOff>
      <xdr:row>0</xdr:row>
      <xdr:rowOff>647700</xdr:rowOff>
    </xdr:to>
    <xdr:sp>
      <xdr:nvSpPr>
        <xdr:cNvPr id="1" name="Line 4"/>
        <xdr:cNvSpPr>
          <a:spLocks/>
        </xdr:cNvSpPr>
      </xdr:nvSpPr>
      <xdr:spPr>
        <a:xfrm>
          <a:off x="180975" y="647700"/>
          <a:ext cx="10306050" cy="0"/>
        </a:xfrm>
        <a:prstGeom prst="line">
          <a:avLst/>
        </a:prstGeom>
        <a:noFill/>
        <a:ln w="284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9"/>
  <sheetViews>
    <sheetView showGridLines="0" tabSelected="1" zoomScale="75" zoomScaleNormal="75" zoomScalePageLayoutView="0" workbookViewId="0" topLeftCell="B1">
      <selection activeCell="G14" sqref="G14"/>
    </sheetView>
  </sheetViews>
  <sheetFormatPr defaultColWidth="9.140625" defaultRowHeight="12.75"/>
  <cols>
    <col min="1" max="1" width="1.57421875" style="0" customWidth="1"/>
    <col min="2" max="2" width="23.140625" style="0" customWidth="1"/>
    <col min="3" max="6" width="5.00390625" style="0" customWidth="1"/>
    <col min="7" max="7" width="94.8515625" style="0" customWidth="1"/>
    <col min="8" max="23" width="5.00390625" style="0" customWidth="1"/>
    <col min="24" max="24" width="11.00390625" style="0" customWidth="1"/>
    <col min="25" max="25" width="12.140625" style="0" customWidth="1"/>
    <col min="27" max="27" width="8.7109375" style="0" customWidth="1"/>
  </cols>
  <sheetData>
    <row r="1" spans="2:23" ht="66.75" customHeight="1">
      <c r="B1" s="81" t="s">
        <v>78</v>
      </c>
      <c r="C1" s="81"/>
      <c r="D1" s="81"/>
      <c r="E1" s="81"/>
      <c r="F1" s="81"/>
      <c r="G1" s="81"/>
      <c r="H1" s="56"/>
      <c r="I1" s="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="3" customFormat="1" ht="18">
      <c r="G2" s="58"/>
    </row>
    <row r="3" spans="2:7" s="3" customFormat="1" ht="20.25">
      <c r="B3" s="80" t="s">
        <v>0</v>
      </c>
      <c r="C3" s="80"/>
      <c r="D3" s="80"/>
      <c r="E3" s="80"/>
      <c r="F3" s="80"/>
      <c r="G3" s="58"/>
    </row>
    <row r="4" s="3" customFormat="1" ht="18">
      <c r="G4" s="58"/>
    </row>
    <row r="5" spans="2:29" s="3" customFormat="1" ht="15">
      <c r="B5" s="79" t="s">
        <v>77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2:29" s="3" customFormat="1" ht="44.25" customHeight="1">
      <c r="B6" s="78" t="s">
        <v>104</v>
      </c>
      <c r="C6" s="78"/>
      <c r="D6" s="78"/>
      <c r="E6" s="78"/>
      <c r="F6" s="78"/>
      <c r="G6" s="78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2:29" s="3" customFormat="1" ht="34.5" customHeight="1">
      <c r="B7" s="78" t="s">
        <v>85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3" customFormat="1" ht="39" customHeight="1">
      <c r="B8" s="78" t="s">
        <v>86</v>
      </c>
      <c r="C8" s="78"/>
      <c r="D8" s="78"/>
      <c r="E8" s="78"/>
      <c r="F8" s="78"/>
      <c r="G8" s="78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2:29" s="3" customFormat="1" ht="15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</sheetData>
  <sheetProtection/>
  <mergeCells count="11">
    <mergeCell ref="Z7:AC7"/>
    <mergeCell ref="B8:G8"/>
    <mergeCell ref="B9:AC9"/>
    <mergeCell ref="B3:F3"/>
    <mergeCell ref="B1:G1"/>
    <mergeCell ref="B5:AC5"/>
    <mergeCell ref="B6:G6"/>
    <mergeCell ref="B7:G7"/>
    <mergeCell ref="H7:M7"/>
    <mergeCell ref="N7:S7"/>
    <mergeCell ref="T7:Y7"/>
  </mergeCells>
  <printOptions horizontalCentered="1"/>
  <pageMargins left="0.27569444444444446" right="0.27569444444444446" top="0.23611111111111113" bottom="0.5118055555555556" header="0.5118055555555556" footer="0.5118055555555556"/>
  <pageSetup horizontalDpi="300" verticalDpi="300" orientation="portrait" paperSize="9" scale="65" r:id="rId2"/>
  <headerFooter alignWithMargins="0">
    <oddFooter>&amp;LApenas para uso interno do BNDES.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4" sqref="C14"/>
    </sheetView>
  </sheetViews>
  <sheetFormatPr defaultColWidth="9.140625" defaultRowHeight="12.75"/>
  <cols>
    <col min="1" max="1" width="1.57421875" style="0" customWidth="1"/>
    <col min="2" max="2" width="9.28125" style="0" customWidth="1"/>
    <col min="3" max="3" width="79.140625" style="0" customWidth="1"/>
    <col min="4" max="5" width="15.8515625" style="0" customWidth="1"/>
    <col min="6" max="6" width="5.00390625" style="0" customWidth="1"/>
    <col min="7" max="7" width="15.140625" style="0" customWidth="1"/>
    <col min="8" max="18" width="5.00390625" style="0" customWidth="1"/>
    <col min="19" max="19" width="11.00390625" style="0" customWidth="1"/>
    <col min="20" max="20" width="12.140625" style="0" customWidth="1"/>
    <col min="22" max="22" width="8.7109375" style="0" customWidth="1"/>
  </cols>
  <sheetData>
    <row r="1" spans="1:18" ht="66.75" customHeight="1">
      <c r="A1" s="4"/>
      <c r="B1" s="83" t="s">
        <v>5</v>
      </c>
      <c r="C1" s="83"/>
      <c r="D1" s="83"/>
      <c r="E1" s="55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20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9.5" customHeight="1">
      <c r="B4" s="82" t="str">
        <f>B1</f>
        <v>QUANTITATIVO DE MÃO-DE-OBRA</v>
      </c>
      <c r="C4" s="82"/>
      <c r="D4" s="82"/>
      <c r="E4" s="8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33.75" customHeight="1">
      <c r="B5" s="9" t="s">
        <v>6</v>
      </c>
      <c r="C5" s="9" t="s">
        <v>7</v>
      </c>
      <c r="D5" s="9" t="s">
        <v>63</v>
      </c>
      <c r="E5" s="11" t="s">
        <v>80</v>
      </c>
      <c r="F5" s="6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18" s="3" customFormat="1" ht="19.5" customHeight="1">
      <c r="B6" s="13">
        <v>1</v>
      </c>
      <c r="C6" s="42" t="s">
        <v>87</v>
      </c>
      <c r="D6" s="14"/>
      <c r="E6" s="14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2:20" s="3" customFormat="1" ht="19.5" customHeight="1">
      <c r="B7" s="46" t="s">
        <v>12</v>
      </c>
      <c r="C7" s="32" t="s">
        <v>48</v>
      </c>
      <c r="D7" s="65"/>
      <c r="E7" s="6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8"/>
      <c r="T7" s="49"/>
    </row>
    <row r="8" spans="2:20" s="3" customFormat="1" ht="19.5" customHeight="1">
      <c r="B8" s="46" t="s">
        <v>13</v>
      </c>
      <c r="C8" s="32" t="s">
        <v>75</v>
      </c>
      <c r="D8" s="65"/>
      <c r="E8" s="6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7"/>
    </row>
    <row r="9" spans="2:20" s="3" customFormat="1" ht="19.5" customHeight="1">
      <c r="B9" s="46" t="s">
        <v>14</v>
      </c>
      <c r="C9" s="32" t="s">
        <v>76</v>
      </c>
      <c r="D9" s="65"/>
      <c r="E9" s="6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</row>
    <row r="10" spans="2:20" s="3" customFormat="1" ht="19.5" customHeight="1">
      <c r="B10" s="46" t="s">
        <v>18</v>
      </c>
      <c r="C10" s="32" t="s">
        <v>64</v>
      </c>
      <c r="D10" s="65"/>
      <c r="E10" s="6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7"/>
    </row>
    <row r="11" spans="2:20" s="3" customFormat="1" ht="19.5" customHeight="1">
      <c r="B11" s="46" t="s">
        <v>21</v>
      </c>
      <c r="C11" s="32" t="s">
        <v>65</v>
      </c>
      <c r="D11" s="65"/>
      <c r="E11" s="6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7"/>
    </row>
    <row r="14" spans="2:18" s="3" customFormat="1" ht="19.5" customHeight="1">
      <c r="B14"/>
      <c r="C14"/>
      <c r="D14"/>
      <c r="E1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7" spans="2:18" s="3" customFormat="1" ht="19.5" customHeight="1">
      <c r="B17"/>
      <c r="C17"/>
      <c r="D17"/>
      <c r="E17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2:20" s="3" customFormat="1" ht="19.5" customHeight="1">
      <c r="B18"/>
      <c r="C18"/>
      <c r="D18"/>
      <c r="E1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8"/>
      <c r="T18" s="49"/>
    </row>
    <row r="19" spans="2:20" s="3" customFormat="1" ht="19.5" customHeight="1">
      <c r="B19"/>
      <c r="C19"/>
      <c r="D19"/>
      <c r="E1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7"/>
    </row>
    <row r="20" spans="2:20" s="3" customFormat="1" ht="19.5" customHeight="1">
      <c r="B20"/>
      <c r="C20"/>
      <c r="D20"/>
      <c r="E2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7"/>
    </row>
    <row r="21" spans="2:20" s="3" customFormat="1" ht="19.5" customHeight="1">
      <c r="B21"/>
      <c r="C21"/>
      <c r="D21"/>
      <c r="E2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7"/>
    </row>
    <row r="22" spans="2:20" s="3" customFormat="1" ht="19.5" customHeight="1">
      <c r="B22"/>
      <c r="C22"/>
      <c r="D22"/>
      <c r="E2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7"/>
    </row>
  </sheetData>
  <sheetProtection/>
  <mergeCells count="2">
    <mergeCell ref="B4:E4"/>
    <mergeCell ref="B1:D1"/>
  </mergeCells>
  <printOptions horizontalCentered="1"/>
  <pageMargins left="0.27569444444444446" right="0.27569444444444446" top="0.23611111111111113" bottom="0.1798611111111111" header="0.5118055555555556" footer="0.1798611111111111"/>
  <pageSetup fitToHeight="3" fitToWidth="1" horizontalDpi="300" verticalDpi="300" orientation="portrait" paperSize="9" scale="83" r:id="rId2"/>
  <headerFooter alignWithMargins="0">
    <oddFooter>&amp;C&amp;P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zoomScale="75" zoomScaleNormal="75" zoomScalePageLayoutView="0" workbookViewId="0" topLeftCell="A57">
      <selection activeCell="H10" sqref="H10"/>
    </sheetView>
  </sheetViews>
  <sheetFormatPr defaultColWidth="9.140625" defaultRowHeight="12.75"/>
  <cols>
    <col min="1" max="1" width="1.57421875" style="0" customWidth="1"/>
    <col min="3" max="3" width="77.57421875" style="0" customWidth="1"/>
    <col min="4" max="4" width="20.421875" style="0" customWidth="1"/>
    <col min="5" max="5" width="22.140625" style="0" customWidth="1"/>
    <col min="6" max="24" width="5.00390625" style="0" customWidth="1"/>
    <col min="25" max="25" width="11.00390625" style="0" customWidth="1"/>
    <col min="26" max="26" width="12.140625" style="0" customWidth="1"/>
    <col min="28" max="28" width="8.7109375" style="0" customWidth="1"/>
  </cols>
  <sheetData>
    <row r="1" spans="1:24" ht="66.75" customHeight="1">
      <c r="A1" s="4"/>
      <c r="B1" s="80" t="s">
        <v>82</v>
      </c>
      <c r="C1" s="80"/>
      <c r="D1" s="5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4.25" customHeight="1">
      <c r="A2" s="4"/>
      <c r="B2" s="59"/>
      <c r="C2" s="59"/>
      <c r="D2" s="5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6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24.75" customHeight="1">
      <c r="B4" s="82" t="s">
        <v>2</v>
      </c>
      <c r="C4" s="82"/>
      <c r="D4" s="8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20.25" customHeight="1">
      <c r="B5" s="9" t="s">
        <v>6</v>
      </c>
      <c r="C5" s="9" t="s">
        <v>7</v>
      </c>
      <c r="D5" s="11" t="s">
        <v>10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4" s="3" customFormat="1" ht="19.5" customHeight="1">
      <c r="B6" s="13">
        <v>1</v>
      </c>
      <c r="C6" s="42" t="s">
        <v>106</v>
      </c>
      <c r="D6" s="15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2:24" s="3" customFormat="1" ht="19.5" customHeight="1">
      <c r="B7" s="44" t="s">
        <v>12</v>
      </c>
      <c r="C7" s="17" t="s">
        <v>53</v>
      </c>
      <c r="D7" s="66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2:26" s="3" customFormat="1" ht="19.5" customHeight="1">
      <c r="B8" s="44" t="s">
        <v>13</v>
      </c>
      <c r="C8" s="17" t="s">
        <v>55</v>
      </c>
      <c r="D8" s="66"/>
      <c r="E8" s="5"/>
      <c r="F8" s="5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4" s="3" customFormat="1" ht="19.5" customHeight="1">
      <c r="B9" s="44" t="s">
        <v>14</v>
      </c>
      <c r="C9" s="17" t="s">
        <v>57</v>
      </c>
      <c r="D9" s="66"/>
    </row>
    <row r="10" spans="2:4" s="3" customFormat="1" ht="19.5" customHeight="1">
      <c r="B10" s="84" t="s">
        <v>58</v>
      </c>
      <c r="C10" s="84"/>
      <c r="D10" s="11">
        <f>SUM(D7:D9)</f>
        <v>0</v>
      </c>
    </row>
    <row r="11" spans="2:4" s="3" customFormat="1" ht="6" customHeight="1">
      <c r="B11" s="52"/>
      <c r="C11" s="52"/>
      <c r="D11" s="53"/>
    </row>
    <row r="12" spans="2:4" s="3" customFormat="1" ht="19.5" customHeight="1">
      <c r="B12" s="85" t="s">
        <v>59</v>
      </c>
      <c r="C12" s="85"/>
      <c r="D12" s="54">
        <v>168</v>
      </c>
    </row>
    <row r="13" spans="2:4" s="3" customFormat="1" ht="6" customHeight="1">
      <c r="B13" s="52"/>
      <c r="C13" s="52"/>
      <c r="D13" s="53"/>
    </row>
    <row r="14" spans="2:4" s="3" customFormat="1" ht="19.5" customHeight="1">
      <c r="B14" s="85" t="s">
        <v>60</v>
      </c>
      <c r="C14" s="85"/>
      <c r="D14" s="11">
        <f>D10/D12</f>
        <v>0</v>
      </c>
    </row>
    <row r="15" spans="2:4" s="3" customFormat="1" ht="12.75" customHeight="1">
      <c r="B15" s="60"/>
      <c r="C15" s="60"/>
      <c r="D15" s="53"/>
    </row>
    <row r="16" s="3" customFormat="1" ht="12.75" customHeight="1"/>
    <row r="17" spans="2:4" s="3" customFormat="1" ht="24.75" customHeight="1">
      <c r="B17" s="82" t="s">
        <v>84</v>
      </c>
      <c r="C17" s="82"/>
      <c r="D17" s="82"/>
    </row>
    <row r="18" spans="2:4" s="3" customFormat="1" ht="19.5" customHeight="1">
      <c r="B18" s="9" t="s">
        <v>6</v>
      </c>
      <c r="C18" s="9" t="s">
        <v>7</v>
      </c>
      <c r="D18" s="11" t="s">
        <v>10</v>
      </c>
    </row>
    <row r="19" spans="2:4" ht="19.5" customHeight="1">
      <c r="B19" s="13">
        <v>2</v>
      </c>
      <c r="C19" s="42" t="s">
        <v>107</v>
      </c>
      <c r="D19" s="15"/>
    </row>
    <row r="20" spans="2:4" ht="19.5" customHeight="1">
      <c r="B20" s="44" t="s">
        <v>29</v>
      </c>
      <c r="C20" s="17" t="s">
        <v>53</v>
      </c>
      <c r="D20" s="66"/>
    </row>
    <row r="21" spans="2:4" ht="19.5" customHeight="1">
      <c r="B21" s="44" t="s">
        <v>30</v>
      </c>
      <c r="C21" s="17" t="s">
        <v>55</v>
      </c>
      <c r="D21" s="66"/>
    </row>
    <row r="22" spans="2:4" ht="19.5" customHeight="1">
      <c r="B22" s="44" t="s">
        <v>31</v>
      </c>
      <c r="C22" s="17" t="s">
        <v>57</v>
      </c>
      <c r="D22" s="66"/>
    </row>
    <row r="23" spans="2:4" ht="19.5" customHeight="1">
      <c r="B23" s="84" t="s">
        <v>61</v>
      </c>
      <c r="C23" s="84"/>
      <c r="D23" s="11">
        <f>SUM(D20:D22)</f>
        <v>0</v>
      </c>
    </row>
    <row r="24" spans="2:4" ht="6" customHeight="1">
      <c r="B24" s="52"/>
      <c r="C24" s="52"/>
      <c r="D24" s="53"/>
    </row>
    <row r="25" spans="2:4" ht="19.5" customHeight="1">
      <c r="B25" s="85" t="s">
        <v>59</v>
      </c>
      <c r="C25" s="85"/>
      <c r="D25" s="54">
        <v>168</v>
      </c>
    </row>
    <row r="26" spans="2:4" ht="6" customHeight="1">
      <c r="B26" s="52"/>
      <c r="C26" s="52"/>
      <c r="D26" s="53"/>
    </row>
    <row r="27" spans="2:4" ht="19.5" customHeight="1">
      <c r="B27" s="85" t="s">
        <v>62</v>
      </c>
      <c r="C27" s="85"/>
      <c r="D27" s="11">
        <f>D23/D25</f>
        <v>0</v>
      </c>
    </row>
    <row r="28" ht="12.75" customHeight="1"/>
    <row r="29" ht="12.75" customHeight="1"/>
    <row r="30" spans="2:4" ht="24.75" customHeight="1">
      <c r="B30" s="82" t="s">
        <v>71</v>
      </c>
      <c r="C30" s="82"/>
      <c r="D30" s="82"/>
    </row>
    <row r="31" spans="2:4" ht="19.5" customHeight="1">
      <c r="B31" s="9" t="s">
        <v>6</v>
      </c>
      <c r="C31" s="9" t="s">
        <v>7</v>
      </c>
      <c r="D31" s="11" t="s">
        <v>10</v>
      </c>
    </row>
    <row r="32" spans="2:4" ht="19.5" customHeight="1">
      <c r="B32" s="13">
        <v>3</v>
      </c>
      <c r="C32" s="42" t="s">
        <v>108</v>
      </c>
      <c r="D32" s="15"/>
    </row>
    <row r="33" spans="2:4" ht="19.5" customHeight="1">
      <c r="B33" s="44" t="s">
        <v>33</v>
      </c>
      <c r="C33" s="17" t="s">
        <v>53</v>
      </c>
      <c r="D33" s="66"/>
    </row>
    <row r="34" spans="2:4" ht="19.5" customHeight="1">
      <c r="B34" s="44" t="s">
        <v>34</v>
      </c>
      <c r="C34" s="17" t="s">
        <v>55</v>
      </c>
      <c r="D34" s="66"/>
    </row>
    <row r="35" spans="2:4" ht="19.5" customHeight="1">
      <c r="B35" s="44" t="s">
        <v>35</v>
      </c>
      <c r="C35" s="17" t="s">
        <v>57</v>
      </c>
      <c r="D35" s="66"/>
    </row>
    <row r="36" spans="2:4" ht="19.5" customHeight="1">
      <c r="B36" s="84" t="s">
        <v>72</v>
      </c>
      <c r="C36" s="84"/>
      <c r="D36" s="11">
        <f>SUM(D33:D35)</f>
        <v>0</v>
      </c>
    </row>
    <row r="37" spans="2:4" ht="6" customHeight="1">
      <c r="B37" s="52"/>
      <c r="C37" s="52"/>
      <c r="D37" s="53"/>
    </row>
    <row r="38" spans="2:4" ht="19.5" customHeight="1">
      <c r="B38" s="85" t="s">
        <v>59</v>
      </c>
      <c r="C38" s="85"/>
      <c r="D38" s="54">
        <v>168</v>
      </c>
    </row>
    <row r="39" spans="2:4" ht="6" customHeight="1">
      <c r="B39" s="52"/>
      <c r="C39" s="52"/>
      <c r="D39" s="53"/>
    </row>
    <row r="40" spans="2:4" ht="19.5" customHeight="1">
      <c r="B40" s="85" t="s">
        <v>73</v>
      </c>
      <c r="C40" s="85"/>
      <c r="D40" s="11">
        <f>D36/D38</f>
        <v>0</v>
      </c>
    </row>
    <row r="43" spans="2:4" ht="24.75" customHeight="1">
      <c r="B43" s="82" t="s">
        <v>3</v>
      </c>
      <c r="C43" s="82"/>
      <c r="D43" s="82"/>
    </row>
    <row r="44" spans="2:4" ht="19.5" customHeight="1">
      <c r="B44" s="9" t="s">
        <v>6</v>
      </c>
      <c r="C44" s="9" t="s">
        <v>7</v>
      </c>
      <c r="D44" s="11" t="s">
        <v>10</v>
      </c>
    </row>
    <row r="45" spans="2:4" ht="19.5" customHeight="1">
      <c r="B45" s="13">
        <v>4</v>
      </c>
      <c r="C45" s="42" t="s">
        <v>109</v>
      </c>
      <c r="D45" s="15"/>
    </row>
    <row r="46" spans="2:4" ht="19.5" customHeight="1">
      <c r="B46" s="44" t="s">
        <v>37</v>
      </c>
      <c r="C46" s="17" t="s">
        <v>53</v>
      </c>
      <c r="D46" s="66"/>
    </row>
    <row r="47" spans="2:4" ht="19.5" customHeight="1">
      <c r="B47" s="44" t="s">
        <v>40</v>
      </c>
      <c r="C47" s="17" t="s">
        <v>55</v>
      </c>
      <c r="D47" s="66"/>
    </row>
    <row r="48" spans="2:4" ht="19.5" customHeight="1">
      <c r="B48" s="44" t="s">
        <v>41</v>
      </c>
      <c r="C48" s="17" t="s">
        <v>57</v>
      </c>
      <c r="D48" s="66"/>
    </row>
    <row r="49" spans="2:4" ht="19.5" customHeight="1">
      <c r="B49" s="84" t="s">
        <v>67</v>
      </c>
      <c r="C49" s="84"/>
      <c r="D49" s="11">
        <f>SUM(D46:D48)</f>
        <v>0</v>
      </c>
    </row>
    <row r="50" spans="2:4" ht="6" customHeight="1">
      <c r="B50" s="52"/>
      <c r="C50" s="52"/>
      <c r="D50" s="53"/>
    </row>
    <row r="51" spans="2:4" ht="19.5" customHeight="1">
      <c r="B51" s="85" t="s">
        <v>59</v>
      </c>
      <c r="C51" s="85"/>
      <c r="D51" s="54">
        <v>168</v>
      </c>
    </row>
    <row r="52" spans="2:4" ht="6" customHeight="1">
      <c r="B52" s="52"/>
      <c r="C52" s="52"/>
      <c r="D52" s="53"/>
    </row>
    <row r="53" spans="2:4" ht="19.5" customHeight="1">
      <c r="B53" s="85" t="s">
        <v>68</v>
      </c>
      <c r="C53" s="85"/>
      <c r="D53" s="11">
        <f>D49/D51</f>
        <v>0</v>
      </c>
    </row>
    <row r="56" spans="2:4" ht="24.75" customHeight="1">
      <c r="B56" s="82" t="s">
        <v>4</v>
      </c>
      <c r="C56" s="82"/>
      <c r="D56" s="82"/>
    </row>
    <row r="57" spans="2:4" ht="19.5" customHeight="1">
      <c r="B57" s="9" t="s">
        <v>6</v>
      </c>
      <c r="C57" s="9" t="s">
        <v>7</v>
      </c>
      <c r="D57" s="11" t="s">
        <v>10</v>
      </c>
    </row>
    <row r="58" spans="2:4" ht="19.5" customHeight="1">
      <c r="B58" s="13">
        <v>5</v>
      </c>
      <c r="C58" s="42" t="s">
        <v>110</v>
      </c>
      <c r="D58" s="15"/>
    </row>
    <row r="59" spans="2:4" ht="19.5" customHeight="1">
      <c r="B59" s="44" t="s">
        <v>52</v>
      </c>
      <c r="C59" s="17" t="s">
        <v>53</v>
      </c>
      <c r="D59" s="66"/>
    </row>
    <row r="60" spans="2:4" ht="19.5" customHeight="1">
      <c r="B60" s="44" t="s">
        <v>54</v>
      </c>
      <c r="C60" s="17" t="s">
        <v>55</v>
      </c>
      <c r="D60" s="66"/>
    </row>
    <row r="61" spans="2:4" ht="19.5" customHeight="1">
      <c r="B61" s="44" t="s">
        <v>56</v>
      </c>
      <c r="C61" s="17" t="s">
        <v>57</v>
      </c>
      <c r="D61" s="66"/>
    </row>
    <row r="62" spans="2:4" ht="19.5" customHeight="1">
      <c r="B62" s="84" t="s">
        <v>69</v>
      </c>
      <c r="C62" s="84"/>
      <c r="D62" s="11">
        <f>SUM(D59:D61)</f>
        <v>0</v>
      </c>
    </row>
    <row r="63" spans="2:4" ht="6" customHeight="1">
      <c r="B63" s="52"/>
      <c r="C63" s="52"/>
      <c r="D63" s="53"/>
    </row>
    <row r="64" spans="2:4" ht="19.5" customHeight="1">
      <c r="B64" s="85" t="s">
        <v>59</v>
      </c>
      <c r="C64" s="85"/>
      <c r="D64" s="54">
        <v>168</v>
      </c>
    </row>
    <row r="65" spans="2:4" ht="6" customHeight="1">
      <c r="B65" s="52"/>
      <c r="C65" s="52"/>
      <c r="D65" s="53"/>
    </row>
    <row r="66" spans="2:4" ht="19.5" customHeight="1">
      <c r="B66" s="85" t="s">
        <v>70</v>
      </c>
      <c r="C66" s="85"/>
      <c r="D66" s="11">
        <f>D62/D64</f>
        <v>0</v>
      </c>
    </row>
  </sheetData>
  <sheetProtection/>
  <mergeCells count="21">
    <mergeCell ref="B1:C1"/>
    <mergeCell ref="B14:C14"/>
    <mergeCell ref="B4:D4"/>
    <mergeCell ref="B10:C10"/>
    <mergeCell ref="B12:C12"/>
    <mergeCell ref="B17:D17"/>
    <mergeCell ref="B23:C23"/>
    <mergeCell ref="B25:C25"/>
    <mergeCell ref="B27:C27"/>
    <mergeCell ref="B30:D30"/>
    <mergeCell ref="B36:C36"/>
    <mergeCell ref="B38:C38"/>
    <mergeCell ref="B62:C62"/>
    <mergeCell ref="B64:C64"/>
    <mergeCell ref="B66:C66"/>
    <mergeCell ref="B40:C40"/>
    <mergeCell ref="B43:D43"/>
    <mergeCell ref="B49:C49"/>
    <mergeCell ref="B51:C51"/>
    <mergeCell ref="B53:C53"/>
    <mergeCell ref="B56:D56"/>
  </mergeCells>
  <conditionalFormatting sqref="D46:D48 D33:D35 D20:D22 D7:D9 D59:D61">
    <cfRule type="cellIs" priority="1" dxfId="0" operator="equal" stopIfTrue="1">
      <formula>0</formula>
    </cfRule>
  </conditionalFormatting>
  <printOptions horizontalCentered="1"/>
  <pageMargins left="0.27569444444444446" right="0.27569444444444446" top="0.23611111111111113" bottom="0.5118055555555556" header="0.5118055555555556" footer="0.5118055555555556"/>
  <pageSetup fitToHeight="1" fitToWidth="1" horizontalDpi="300" verticalDpi="300" orientation="portrait" paperSize="9" scale="71" r:id="rId2"/>
  <headerFooter alignWithMargins="0">
    <oddFooter>&amp;C&amp;P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zoomScale="75" zoomScaleNormal="75" zoomScalePageLayoutView="0" workbookViewId="0" topLeftCell="A21">
      <selection activeCell="F25" sqref="F25"/>
    </sheetView>
  </sheetViews>
  <sheetFormatPr defaultColWidth="9.140625" defaultRowHeight="12.75"/>
  <cols>
    <col min="1" max="1" width="1.7109375" style="0" customWidth="1"/>
    <col min="3" max="3" width="68.7109375" style="0" customWidth="1"/>
    <col min="4" max="4" width="13.7109375" style="0" customWidth="1"/>
    <col min="5" max="5" width="18.28125" style="0" customWidth="1"/>
    <col min="6" max="6" width="19.57421875" style="0" customWidth="1"/>
    <col min="7" max="23" width="5.00390625" style="0" customWidth="1"/>
    <col min="24" max="24" width="11.00390625" style="0" customWidth="1"/>
    <col min="25" max="25" width="12.140625" style="0" customWidth="1"/>
    <col min="27" max="27" width="8.7109375" style="0" customWidth="1"/>
  </cols>
  <sheetData>
    <row r="1" spans="1:23" ht="66.75" customHeight="1">
      <c r="A1" s="4"/>
      <c r="B1" s="80" t="s">
        <v>79</v>
      </c>
      <c r="C1" s="80"/>
      <c r="D1" s="80"/>
      <c r="E1" s="80"/>
      <c r="F1" s="8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3.5" customHeight="1">
      <c r="A2" s="4"/>
      <c r="B2" s="59"/>
      <c r="C2" s="59"/>
      <c r="D2" s="59"/>
      <c r="E2" s="59"/>
      <c r="F2" s="5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3.5" customHeight="1">
      <c r="A3" s="4"/>
      <c r="B3" s="59"/>
      <c r="C3" s="59"/>
      <c r="D3" s="59"/>
      <c r="E3" s="59"/>
      <c r="F3" s="5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2:25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s="36" customFormat="1" ht="24" customHeight="1">
      <c r="B5" s="89" t="s">
        <v>91</v>
      </c>
      <c r="C5" s="89"/>
      <c r="D5" s="89"/>
      <c r="E5" s="89"/>
      <c r="F5" s="9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2:23" s="36" customFormat="1" ht="20.25" customHeight="1">
      <c r="B6" s="9" t="s">
        <v>6</v>
      </c>
      <c r="C6" s="9" t="s">
        <v>7</v>
      </c>
      <c r="D6" s="10" t="s">
        <v>46</v>
      </c>
      <c r="E6" s="11" t="s">
        <v>47</v>
      </c>
      <c r="F6" s="11" t="s">
        <v>10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2:23" s="36" customFormat="1" ht="20.25" customHeight="1">
      <c r="B7" s="13">
        <v>1</v>
      </c>
      <c r="C7" s="71" t="s">
        <v>11</v>
      </c>
      <c r="D7" s="69">
        <v>30</v>
      </c>
      <c r="E7" s="41"/>
      <c r="F7" s="19">
        <f>D7*E7</f>
        <v>0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="36" customFormat="1" ht="12.75" customHeight="1"/>
    <row r="9" spans="2:6" s="36" customFormat="1" ht="12.75" customHeight="1">
      <c r="B9" s="83"/>
      <c r="C9" s="83"/>
      <c r="D9" s="83"/>
      <c r="E9" s="83"/>
      <c r="F9" s="83"/>
    </row>
    <row r="10" spans="2:6" s="36" customFormat="1" ht="24" customHeight="1">
      <c r="B10" s="89" t="s">
        <v>90</v>
      </c>
      <c r="C10" s="89"/>
      <c r="D10" s="89"/>
      <c r="E10" s="89"/>
      <c r="F10" s="89"/>
    </row>
    <row r="11" spans="2:6" s="36" customFormat="1" ht="30" customHeight="1">
      <c r="B11" s="9" t="s">
        <v>6</v>
      </c>
      <c r="C11" s="9" t="s">
        <v>7</v>
      </c>
      <c r="D11" s="67" t="s">
        <v>46</v>
      </c>
      <c r="E11" s="11" t="s">
        <v>47</v>
      </c>
      <c r="F11" s="11" t="s">
        <v>10</v>
      </c>
    </row>
    <row r="12" spans="2:6" s="36" customFormat="1" ht="19.5" customHeight="1">
      <c r="B12" s="13">
        <v>2</v>
      </c>
      <c r="C12" s="42" t="s">
        <v>81</v>
      </c>
      <c r="D12" s="14"/>
      <c r="E12" s="15"/>
      <c r="F12" s="15"/>
    </row>
    <row r="13" spans="2:6" s="36" customFormat="1" ht="19.5" customHeight="1">
      <c r="B13" s="46" t="s">
        <v>29</v>
      </c>
      <c r="C13" s="32" t="s">
        <v>48</v>
      </c>
      <c r="D13" s="47">
        <f>'A1'!D7*'A1'!E7</f>
        <v>0</v>
      </c>
      <c r="E13" s="19">
        <f>'A2'!$D$14</f>
        <v>0</v>
      </c>
      <c r="F13" s="19">
        <f>E13*D13</f>
        <v>0</v>
      </c>
    </row>
    <row r="14" spans="2:6" s="36" customFormat="1" ht="19.5" customHeight="1">
      <c r="B14" s="46" t="s">
        <v>30</v>
      </c>
      <c r="C14" s="32" t="s">
        <v>66</v>
      </c>
      <c r="D14" s="47">
        <f>'A1'!D8*'A1'!E8</f>
        <v>0</v>
      </c>
      <c r="E14" s="19">
        <f>'A2'!$D$27</f>
        <v>0</v>
      </c>
      <c r="F14" s="19">
        <f>E14*D14</f>
        <v>0</v>
      </c>
    </row>
    <row r="15" spans="2:6" s="36" customFormat="1" ht="19.5" customHeight="1">
      <c r="B15" s="46" t="s">
        <v>31</v>
      </c>
      <c r="C15" s="32" t="s">
        <v>74</v>
      </c>
      <c r="D15" s="47">
        <f>'A1'!D9*'A1'!E9</f>
        <v>0</v>
      </c>
      <c r="E15" s="19">
        <f>'A2'!$D$40</f>
        <v>0</v>
      </c>
      <c r="F15" s="19">
        <f>E15*D15</f>
        <v>0</v>
      </c>
    </row>
    <row r="16" spans="2:6" s="36" customFormat="1" ht="19.5" customHeight="1">
      <c r="B16" s="62" t="s">
        <v>49</v>
      </c>
      <c r="C16" s="32" t="s">
        <v>64</v>
      </c>
      <c r="D16" s="47">
        <f>'A1'!D10*'A1'!E10</f>
        <v>0</v>
      </c>
      <c r="E16" s="19">
        <f>'A2'!$D$53</f>
        <v>0</v>
      </c>
      <c r="F16" s="19">
        <f>E16*D16</f>
        <v>0</v>
      </c>
    </row>
    <row r="17" spans="2:6" s="36" customFormat="1" ht="19.5" customHeight="1">
      <c r="B17" s="62" t="s">
        <v>32</v>
      </c>
      <c r="C17" s="32" t="s">
        <v>65</v>
      </c>
      <c r="D17" s="47">
        <f>'A1'!D11*'A1'!E11</f>
        <v>0</v>
      </c>
      <c r="E17" s="19">
        <f>'A2'!$D$66</f>
        <v>0</v>
      </c>
      <c r="F17" s="19">
        <f>E17*D17</f>
        <v>0</v>
      </c>
    </row>
    <row r="18" spans="2:6" s="36" customFormat="1" ht="19.5" customHeight="1">
      <c r="B18" s="97" t="s">
        <v>50</v>
      </c>
      <c r="C18" s="97"/>
      <c r="D18" s="97"/>
      <c r="E18" s="97"/>
      <c r="F18" s="11">
        <f>SUM($F$13:$F$17)</f>
        <v>0</v>
      </c>
    </row>
    <row r="19" spans="2:6" s="36" customFormat="1" ht="6" customHeight="1">
      <c r="B19" s="52"/>
      <c r="C19" s="52"/>
      <c r="D19" s="50"/>
      <c r="E19" s="51"/>
      <c r="F19" s="53"/>
    </row>
    <row r="20" spans="2:6" ht="19.5" customHeight="1">
      <c r="B20" s="85" t="s">
        <v>51</v>
      </c>
      <c r="C20" s="85"/>
      <c r="D20" s="85"/>
      <c r="E20" s="85"/>
      <c r="F20" s="11">
        <f>IF(ISERROR(F18/SUM($D$13:$D$17)),0,F18/SUM($D$13:$D$17))</f>
        <v>0</v>
      </c>
    </row>
    <row r="21" s="36" customFormat="1" ht="12.75" customHeight="1"/>
    <row r="22" spans="2:6" s="36" customFormat="1" ht="12.75" customHeight="1">
      <c r="B22" s="83"/>
      <c r="C22" s="83"/>
      <c r="D22" s="83"/>
      <c r="E22" s="83"/>
      <c r="F22" s="83"/>
    </row>
    <row r="23" spans="2:6" ht="24.75" customHeight="1">
      <c r="B23" s="86" t="s">
        <v>92</v>
      </c>
      <c r="C23" s="87"/>
      <c r="D23" s="87"/>
      <c r="E23" s="87"/>
      <c r="F23" s="88"/>
    </row>
    <row r="24" spans="2:6" ht="19.5" customHeight="1">
      <c r="B24" s="72" t="s">
        <v>6</v>
      </c>
      <c r="C24" s="91" t="s">
        <v>7</v>
      </c>
      <c r="D24" s="92"/>
      <c r="E24" s="93"/>
      <c r="F24" s="73" t="s">
        <v>95</v>
      </c>
    </row>
    <row r="25" spans="2:6" ht="15">
      <c r="B25" s="74">
        <v>3</v>
      </c>
      <c r="C25" s="94" t="s">
        <v>93</v>
      </c>
      <c r="D25" s="95"/>
      <c r="E25" s="96"/>
      <c r="F25" s="75">
        <v>0</v>
      </c>
    </row>
    <row r="26" spans="2:6" ht="12.75">
      <c r="B26" s="76"/>
      <c r="C26" s="76"/>
      <c r="D26" s="76"/>
      <c r="E26" s="76"/>
      <c r="F26" s="76"/>
    </row>
  </sheetData>
  <sheetProtection/>
  <mergeCells count="10">
    <mergeCell ref="B1:F1"/>
    <mergeCell ref="B23:F23"/>
    <mergeCell ref="B5:F5"/>
    <mergeCell ref="B22:F22"/>
    <mergeCell ref="C24:E24"/>
    <mergeCell ref="C25:E25"/>
    <mergeCell ref="B9:F9"/>
    <mergeCell ref="B10:F10"/>
    <mergeCell ref="B18:E18"/>
    <mergeCell ref="B20:E20"/>
  </mergeCells>
  <printOptions horizontalCentered="1"/>
  <pageMargins left="0.27569444444444446" right="0.27569444444444446" top="0.23611111111111113" bottom="0.5118055555555556" header="0.5118055555555556" footer="0.5118055555555556"/>
  <pageSetup fitToHeight="1" fitToWidth="1" horizontalDpi="300" verticalDpi="300" orientation="portrait" paperSize="9" scale="76" r:id="rId2"/>
  <headerFooter alignWithMargins="0">
    <oddFooter>&amp;C&amp;P / &amp;N</oddFooter>
  </headerFooter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zoomScale="65" zoomScaleNormal="65" zoomScalePageLayoutView="0" workbookViewId="0" topLeftCell="B1">
      <selection activeCell="G8" sqref="G8"/>
    </sheetView>
  </sheetViews>
  <sheetFormatPr defaultColWidth="9.140625" defaultRowHeight="12.75"/>
  <cols>
    <col min="1" max="1" width="1.57421875" style="0" customWidth="1"/>
    <col min="3" max="3" width="76.00390625" style="0" customWidth="1"/>
    <col min="4" max="4" width="10.8515625" style="0" customWidth="1"/>
    <col min="5" max="5" width="14.28125" style="0" customWidth="1"/>
    <col min="6" max="6" width="21.140625" style="0" customWidth="1"/>
    <col min="7" max="7" width="25.140625" style="0" customWidth="1"/>
    <col min="8" max="8" width="12.57421875" style="0" bestFit="1" customWidth="1"/>
  </cols>
  <sheetData>
    <row r="1" spans="1:7" ht="51" customHeight="1">
      <c r="A1" s="4"/>
      <c r="B1" s="106" t="s">
        <v>1</v>
      </c>
      <c r="C1" s="106"/>
      <c r="D1" s="106"/>
      <c r="E1" s="106"/>
      <c r="F1" s="106"/>
      <c r="G1" s="106"/>
    </row>
    <row r="2" spans="2:7" ht="3" customHeight="1">
      <c r="B2" s="2"/>
      <c r="C2" s="2"/>
      <c r="D2" s="2"/>
      <c r="E2" s="2"/>
      <c r="F2" s="2"/>
      <c r="G2" s="2"/>
    </row>
    <row r="3" spans="2:7" s="8" customFormat="1" ht="19.5" customHeight="1">
      <c r="B3" s="82" t="s">
        <v>105</v>
      </c>
      <c r="C3" s="82"/>
      <c r="D3" s="82"/>
      <c r="E3" s="82"/>
      <c r="F3" s="82"/>
      <c r="G3" s="82"/>
    </row>
    <row r="4" spans="2:7" s="8" customFormat="1" ht="19.5" customHeight="1">
      <c r="B4" s="9" t="s">
        <v>6</v>
      </c>
      <c r="C4" s="107" t="s">
        <v>7</v>
      </c>
      <c r="D4" s="107"/>
      <c r="E4" s="10" t="s">
        <v>8</v>
      </c>
      <c r="F4" s="11" t="s">
        <v>9</v>
      </c>
      <c r="G4" s="11" t="s">
        <v>10</v>
      </c>
    </row>
    <row r="5" spans="2:7" s="12" customFormat="1" ht="19.5" customHeight="1">
      <c r="B5" s="13">
        <v>1</v>
      </c>
      <c r="C5" s="101" t="s">
        <v>11</v>
      </c>
      <c r="D5" s="101"/>
      <c r="E5" s="69">
        <v>25</v>
      </c>
      <c r="F5" s="19">
        <f>'A3'!E7</f>
        <v>0</v>
      </c>
      <c r="G5" s="19">
        <f>F5*E5</f>
        <v>0</v>
      </c>
    </row>
    <row r="6" spans="2:7" s="12" customFormat="1" ht="19.5" customHeight="1">
      <c r="B6" s="105" t="s">
        <v>15</v>
      </c>
      <c r="C6" s="105"/>
      <c r="D6" s="105"/>
      <c r="E6" s="105"/>
      <c r="F6" s="105"/>
      <c r="G6" s="20">
        <f>G5</f>
        <v>0</v>
      </c>
    </row>
    <row r="7" spans="2:7" s="12" customFormat="1" ht="19.5" customHeight="1">
      <c r="B7" s="108" t="s">
        <v>16</v>
      </c>
      <c r="C7" s="108"/>
      <c r="D7" s="108"/>
      <c r="E7" s="21" t="s">
        <v>17</v>
      </c>
      <c r="F7" s="15"/>
      <c r="G7" s="15"/>
    </row>
    <row r="8" spans="2:8" s="12" customFormat="1" ht="19.5" customHeight="1">
      <c r="B8" s="16" t="s">
        <v>12</v>
      </c>
      <c r="C8" s="101" t="s">
        <v>19</v>
      </c>
      <c r="D8" s="101"/>
      <c r="E8" s="22"/>
      <c r="F8" s="15"/>
      <c r="G8" s="19">
        <f>G6/(1-E8)</f>
        <v>0</v>
      </c>
      <c r="H8" s="61"/>
    </row>
    <row r="9" spans="2:7" s="12" customFormat="1" ht="19.5" customHeight="1">
      <c r="B9" s="108" t="s">
        <v>20</v>
      </c>
      <c r="C9" s="108"/>
      <c r="D9" s="108"/>
      <c r="E9" s="21" t="s">
        <v>17</v>
      </c>
      <c r="F9" s="15"/>
      <c r="G9" s="15"/>
    </row>
    <row r="10" spans="2:7" s="12" customFormat="1" ht="19.5" customHeight="1">
      <c r="B10" s="16" t="s">
        <v>13</v>
      </c>
      <c r="C10" s="101" t="s">
        <v>22</v>
      </c>
      <c r="D10" s="101"/>
      <c r="E10" s="23">
        <v>0.05</v>
      </c>
      <c r="F10" s="102">
        <f>SUM(E10:E12)</f>
        <v>0.14250000000000002</v>
      </c>
      <c r="G10" s="98">
        <f>(G8)/(1-F10)</f>
        <v>0</v>
      </c>
    </row>
    <row r="11" spans="2:7" s="12" customFormat="1" ht="19.5" customHeight="1">
      <c r="B11" s="16" t="s">
        <v>14</v>
      </c>
      <c r="C11" s="101" t="s">
        <v>23</v>
      </c>
      <c r="D11" s="101"/>
      <c r="E11" s="23">
        <v>0.0165</v>
      </c>
      <c r="F11" s="103"/>
      <c r="G11" s="99"/>
    </row>
    <row r="12" spans="2:7" s="12" customFormat="1" ht="19.5" customHeight="1">
      <c r="B12" s="16" t="s">
        <v>18</v>
      </c>
      <c r="C12" s="101" t="s">
        <v>24</v>
      </c>
      <c r="D12" s="101"/>
      <c r="E12" s="23">
        <v>0.076</v>
      </c>
      <c r="F12" s="104"/>
      <c r="G12" s="100"/>
    </row>
    <row r="13" spans="2:7" s="12" customFormat="1" ht="19.5" customHeight="1">
      <c r="B13" s="109" t="s">
        <v>25</v>
      </c>
      <c r="C13" s="109"/>
      <c r="D13" s="109"/>
      <c r="E13" s="109"/>
      <c r="F13" s="109"/>
      <c r="G13" s="11">
        <f>G10</f>
        <v>0</v>
      </c>
    </row>
    <row r="14" spans="2:7" s="12" customFormat="1" ht="4.5" customHeight="1">
      <c r="B14" s="24"/>
      <c r="C14" s="24"/>
      <c r="D14" s="24"/>
      <c r="E14" s="24"/>
      <c r="F14" s="24"/>
      <c r="G14" s="25"/>
    </row>
    <row r="15" spans="2:7" s="12" customFormat="1" ht="19.5" customHeight="1">
      <c r="B15" s="82" t="s">
        <v>26</v>
      </c>
      <c r="C15" s="82"/>
      <c r="D15" s="82"/>
      <c r="E15" s="82"/>
      <c r="F15" s="82"/>
      <c r="G15" s="82"/>
    </row>
    <row r="16" spans="2:7" s="12" customFormat="1" ht="19.5" customHeight="1">
      <c r="B16" s="9" t="s">
        <v>6</v>
      </c>
      <c r="C16" s="107" t="s">
        <v>7</v>
      </c>
      <c r="D16" s="107"/>
      <c r="E16" s="10" t="s">
        <v>27</v>
      </c>
      <c r="F16" s="11" t="s">
        <v>28</v>
      </c>
      <c r="G16" s="11" t="s">
        <v>10</v>
      </c>
    </row>
    <row r="17" spans="2:7" s="12" customFormat="1" ht="19.5" customHeight="1">
      <c r="B17" s="63">
        <v>2</v>
      </c>
      <c r="C17" s="101" t="s">
        <v>87</v>
      </c>
      <c r="D17" s="101"/>
      <c r="E17" s="31">
        <f>SUM('A3'!$D$13:$D$17)</f>
        <v>0</v>
      </c>
      <c r="F17" s="19">
        <f>'A3'!$F$20</f>
        <v>0</v>
      </c>
      <c r="G17" s="19">
        <f>F17*E17</f>
        <v>0</v>
      </c>
    </row>
    <row r="18" spans="2:7" s="12" customFormat="1" ht="19.5" customHeight="1">
      <c r="B18" s="105" t="s">
        <v>88</v>
      </c>
      <c r="C18" s="105"/>
      <c r="D18" s="105"/>
      <c r="E18" s="105"/>
      <c r="F18" s="105"/>
      <c r="G18" s="20">
        <f>G17</f>
        <v>0</v>
      </c>
    </row>
    <row r="19" spans="2:7" s="12" customFormat="1" ht="19.5" customHeight="1">
      <c r="B19" s="108" t="s">
        <v>16</v>
      </c>
      <c r="C19" s="108"/>
      <c r="D19" s="108"/>
      <c r="E19" s="21" t="s">
        <v>17</v>
      </c>
      <c r="F19" s="15"/>
      <c r="G19" s="15"/>
    </row>
    <row r="20" spans="2:7" s="12" customFormat="1" ht="19.5" customHeight="1">
      <c r="B20" s="16" t="s">
        <v>29</v>
      </c>
      <c r="C20" s="101" t="s">
        <v>19</v>
      </c>
      <c r="D20" s="101"/>
      <c r="E20" s="22"/>
      <c r="F20" s="15"/>
      <c r="G20" s="19">
        <f>G18/(1-E20)</f>
        <v>0</v>
      </c>
    </row>
    <row r="21" spans="2:7" s="12" customFormat="1" ht="19.5" customHeight="1">
      <c r="B21" s="108" t="s">
        <v>20</v>
      </c>
      <c r="C21" s="108"/>
      <c r="D21" s="108"/>
      <c r="E21" s="21" t="s">
        <v>17</v>
      </c>
      <c r="F21" s="15"/>
      <c r="G21" s="15"/>
    </row>
    <row r="22" spans="2:7" s="12" customFormat="1" ht="19.5" customHeight="1">
      <c r="B22" s="16" t="s">
        <v>30</v>
      </c>
      <c r="C22" s="101" t="s">
        <v>22</v>
      </c>
      <c r="D22" s="101"/>
      <c r="E22" s="23">
        <v>0.05</v>
      </c>
      <c r="F22" s="102">
        <f>SUM(E22:E24)</f>
        <v>0.14250000000000002</v>
      </c>
      <c r="G22" s="98">
        <f>(G20)/(1-F22)</f>
        <v>0</v>
      </c>
    </row>
    <row r="23" spans="2:7" s="12" customFormat="1" ht="19.5" customHeight="1">
      <c r="B23" s="16" t="s">
        <v>31</v>
      </c>
      <c r="C23" s="101" t="s">
        <v>23</v>
      </c>
      <c r="D23" s="101"/>
      <c r="E23" s="23">
        <v>0.0165</v>
      </c>
      <c r="F23" s="103"/>
      <c r="G23" s="99"/>
    </row>
    <row r="24" spans="2:7" s="12" customFormat="1" ht="19.5" customHeight="1">
      <c r="B24" s="16" t="s">
        <v>49</v>
      </c>
      <c r="C24" s="101" t="s">
        <v>24</v>
      </c>
      <c r="D24" s="101"/>
      <c r="E24" s="23">
        <v>0.076</v>
      </c>
      <c r="F24" s="104"/>
      <c r="G24" s="100"/>
    </row>
    <row r="25" spans="2:7" s="8" customFormat="1" ht="19.5" customHeight="1">
      <c r="B25" s="109" t="s">
        <v>89</v>
      </c>
      <c r="C25" s="109"/>
      <c r="D25" s="109"/>
      <c r="E25" s="109"/>
      <c r="F25" s="109"/>
      <c r="G25" s="11">
        <f>G22</f>
        <v>0</v>
      </c>
    </row>
    <row r="26" spans="2:7" s="12" customFormat="1" ht="19.5" customHeight="1">
      <c r="B26" s="27"/>
      <c r="C26" s="27"/>
      <c r="D26" s="27"/>
      <c r="E26" s="28"/>
      <c r="F26" s="29"/>
      <c r="G26" s="30"/>
    </row>
    <row r="27" spans="2:7" s="12" customFormat="1" ht="19.5" customHeight="1">
      <c r="B27" s="82" t="s">
        <v>96</v>
      </c>
      <c r="C27" s="82"/>
      <c r="D27" s="82"/>
      <c r="E27" s="82"/>
      <c r="F27" s="82"/>
      <c r="G27" s="82"/>
    </row>
    <row r="28" spans="2:7" s="8" customFormat="1" ht="19.5" customHeight="1">
      <c r="B28" s="9" t="s">
        <v>6</v>
      </c>
      <c r="C28" s="119" t="s">
        <v>7</v>
      </c>
      <c r="D28" s="120"/>
      <c r="E28" s="10" t="s">
        <v>94</v>
      </c>
      <c r="F28" s="11" t="s">
        <v>95</v>
      </c>
      <c r="G28" s="11" t="s">
        <v>10</v>
      </c>
    </row>
    <row r="29" spans="2:7" s="12" customFormat="1" ht="15">
      <c r="B29" s="16">
        <v>3</v>
      </c>
      <c r="C29" s="101" t="s">
        <v>100</v>
      </c>
      <c r="D29" s="101"/>
      <c r="E29" s="77"/>
      <c r="F29" s="19">
        <f>'A3'!F25</f>
        <v>0</v>
      </c>
      <c r="G29" s="19">
        <f>F29*E29</f>
        <v>0</v>
      </c>
    </row>
    <row r="30" spans="2:7" s="12" customFormat="1" ht="15.75">
      <c r="B30" s="124" t="s">
        <v>98</v>
      </c>
      <c r="C30" s="124"/>
      <c r="D30" s="124"/>
      <c r="E30" s="124"/>
      <c r="F30" s="124"/>
      <c r="G30" s="20">
        <f>G29</f>
        <v>0</v>
      </c>
    </row>
    <row r="31" spans="2:7" s="12" customFormat="1" ht="19.5" customHeight="1">
      <c r="B31" s="108" t="s">
        <v>16</v>
      </c>
      <c r="C31" s="108"/>
      <c r="D31" s="108"/>
      <c r="E31" s="21" t="s">
        <v>17</v>
      </c>
      <c r="F31" s="15"/>
      <c r="G31" s="15"/>
    </row>
    <row r="32" spans="2:7" s="12" customFormat="1" ht="19.5" customHeight="1">
      <c r="B32" s="16" t="s">
        <v>33</v>
      </c>
      <c r="C32" s="101" t="s">
        <v>19</v>
      </c>
      <c r="D32" s="101"/>
      <c r="E32" s="22"/>
      <c r="F32" s="15"/>
      <c r="G32" s="19">
        <f>G30/(1-E32)</f>
        <v>0</v>
      </c>
    </row>
    <row r="33" spans="2:7" s="12" customFormat="1" ht="19.5" customHeight="1">
      <c r="B33" s="108" t="s">
        <v>20</v>
      </c>
      <c r="C33" s="108"/>
      <c r="D33" s="108"/>
      <c r="E33" s="21" t="s">
        <v>17</v>
      </c>
      <c r="F33" s="15"/>
      <c r="G33" s="15"/>
    </row>
    <row r="34" spans="2:7" s="12" customFormat="1" ht="19.5" customHeight="1">
      <c r="B34" s="16" t="s">
        <v>34</v>
      </c>
      <c r="C34" s="101" t="s">
        <v>22</v>
      </c>
      <c r="D34" s="101"/>
      <c r="E34" s="23">
        <v>0.05</v>
      </c>
      <c r="F34" s="102">
        <f>SUM(E34:E36)</f>
        <v>0.14250000000000002</v>
      </c>
      <c r="G34" s="98">
        <f>(G32)/(1-F34)</f>
        <v>0</v>
      </c>
    </row>
    <row r="35" spans="2:7" s="12" customFormat="1" ht="19.5" customHeight="1">
      <c r="B35" s="16" t="s">
        <v>35</v>
      </c>
      <c r="C35" s="101" t="s">
        <v>23</v>
      </c>
      <c r="D35" s="101"/>
      <c r="E35" s="23">
        <v>0.0165</v>
      </c>
      <c r="F35" s="103"/>
      <c r="G35" s="125"/>
    </row>
    <row r="36" spans="2:7" s="8" customFormat="1" ht="15" customHeight="1">
      <c r="B36" s="16" t="s">
        <v>36</v>
      </c>
      <c r="C36" s="101" t="s">
        <v>24</v>
      </c>
      <c r="D36" s="101"/>
      <c r="E36" s="23">
        <v>0.076</v>
      </c>
      <c r="F36" s="104"/>
      <c r="G36" s="126"/>
    </row>
    <row r="37" spans="2:7" s="33" customFormat="1" ht="15.75">
      <c r="B37" s="109" t="s">
        <v>99</v>
      </c>
      <c r="C37" s="109"/>
      <c r="D37" s="109"/>
      <c r="E37" s="109"/>
      <c r="F37" s="109"/>
      <c r="G37" s="11">
        <f>G34</f>
        <v>0</v>
      </c>
    </row>
    <row r="38" spans="2:7" s="33" customFormat="1" ht="15" customHeight="1">
      <c r="B38" s="27"/>
      <c r="C38" s="27"/>
      <c r="D38" s="27"/>
      <c r="E38" s="28"/>
      <c r="F38" s="29"/>
      <c r="G38" s="30"/>
    </row>
    <row r="39" spans="2:7" s="33" customFormat="1" ht="15" customHeight="1">
      <c r="B39" s="82" t="s">
        <v>97</v>
      </c>
      <c r="C39" s="82"/>
      <c r="D39" s="82"/>
      <c r="E39" s="82"/>
      <c r="F39" s="82"/>
      <c r="G39" s="82"/>
    </row>
    <row r="40" spans="2:7" s="33" customFormat="1" ht="31.5">
      <c r="B40" s="9" t="s">
        <v>6</v>
      </c>
      <c r="C40" s="107" t="s">
        <v>7</v>
      </c>
      <c r="D40" s="107"/>
      <c r="E40" s="10" t="s">
        <v>27</v>
      </c>
      <c r="F40" s="11" t="s">
        <v>28</v>
      </c>
      <c r="G40" s="11" t="s">
        <v>10</v>
      </c>
    </row>
    <row r="41" spans="2:7" s="33" customFormat="1" ht="33" customHeight="1">
      <c r="B41" s="16">
        <v>4</v>
      </c>
      <c r="C41" s="101" t="s">
        <v>83</v>
      </c>
      <c r="D41" s="101"/>
      <c r="E41" s="14"/>
      <c r="F41" s="34"/>
      <c r="G41" s="34"/>
    </row>
    <row r="42" spans="2:7" s="33" customFormat="1" ht="15">
      <c r="B42" s="18" t="s">
        <v>101</v>
      </c>
      <c r="C42" s="110" t="s">
        <v>38</v>
      </c>
      <c r="D42" s="110"/>
      <c r="E42" s="26">
        <v>1000</v>
      </c>
      <c r="F42" s="19">
        <f>'A2'!D53</f>
        <v>0</v>
      </c>
      <c r="G42" s="19">
        <f>F42*E42</f>
        <v>0</v>
      </c>
    </row>
    <row r="43" spans="2:7" s="33" customFormat="1" ht="15">
      <c r="B43" s="18" t="s">
        <v>102</v>
      </c>
      <c r="C43" s="110" t="s">
        <v>39</v>
      </c>
      <c r="D43" s="110"/>
      <c r="E43" s="26">
        <v>1000</v>
      </c>
      <c r="F43" s="19">
        <f>'A2'!D66</f>
        <v>0</v>
      </c>
      <c r="G43" s="19">
        <f>F43*E43</f>
        <v>0</v>
      </c>
    </row>
    <row r="44" spans="2:7" s="33" customFormat="1" ht="15.75">
      <c r="B44" s="124" t="s">
        <v>103</v>
      </c>
      <c r="C44" s="124"/>
      <c r="D44" s="124"/>
      <c r="E44" s="124"/>
      <c r="F44" s="124"/>
      <c r="G44" s="20">
        <f>SUM(G42:G43)</f>
        <v>0</v>
      </c>
    </row>
    <row r="45" spans="2:7" s="33" customFormat="1" ht="15.75">
      <c r="B45" s="108" t="s">
        <v>16</v>
      </c>
      <c r="C45" s="108"/>
      <c r="D45" s="108"/>
      <c r="E45" s="21" t="s">
        <v>17</v>
      </c>
      <c r="F45" s="15"/>
      <c r="G45" s="15"/>
    </row>
    <row r="46" spans="2:7" s="33" customFormat="1" ht="15">
      <c r="B46" s="16" t="s">
        <v>37</v>
      </c>
      <c r="C46" s="101" t="s">
        <v>19</v>
      </c>
      <c r="D46" s="101"/>
      <c r="E46" s="22"/>
      <c r="F46" s="15"/>
      <c r="G46" s="19">
        <f>G44/(1-E46)</f>
        <v>0</v>
      </c>
    </row>
    <row r="47" spans="2:7" s="33" customFormat="1" ht="15.75">
      <c r="B47" s="108" t="s">
        <v>20</v>
      </c>
      <c r="C47" s="108"/>
      <c r="D47" s="108"/>
      <c r="E47" s="21" t="s">
        <v>17</v>
      </c>
      <c r="F47" s="15"/>
      <c r="G47" s="15"/>
    </row>
    <row r="48" spans="2:7" s="33" customFormat="1" ht="15">
      <c r="B48" s="16" t="s">
        <v>40</v>
      </c>
      <c r="C48" s="101" t="s">
        <v>22</v>
      </c>
      <c r="D48" s="101"/>
      <c r="E48" s="23">
        <v>0.05</v>
      </c>
      <c r="F48" s="102">
        <f>SUM(E48:E50)</f>
        <v>0.14250000000000002</v>
      </c>
      <c r="G48" s="98">
        <f>(G46)/(1-F48)</f>
        <v>0</v>
      </c>
    </row>
    <row r="49" spans="2:7" s="33" customFormat="1" ht="15">
      <c r="B49" s="16" t="s">
        <v>41</v>
      </c>
      <c r="C49" s="101" t="s">
        <v>23</v>
      </c>
      <c r="D49" s="101"/>
      <c r="E49" s="23">
        <v>0.0165</v>
      </c>
      <c r="F49" s="103"/>
      <c r="G49" s="99"/>
    </row>
    <row r="50" spans="2:7" s="33" customFormat="1" ht="15">
      <c r="B50" s="16" t="s">
        <v>42</v>
      </c>
      <c r="C50" s="101" t="s">
        <v>24</v>
      </c>
      <c r="D50" s="101"/>
      <c r="E50" s="23">
        <v>0.076</v>
      </c>
      <c r="F50" s="104"/>
      <c r="G50" s="100"/>
    </row>
    <row r="51" spans="2:7" s="8" customFormat="1" ht="15.75">
      <c r="B51" s="109" t="s">
        <v>43</v>
      </c>
      <c r="C51" s="109"/>
      <c r="D51" s="109"/>
      <c r="E51" s="109"/>
      <c r="F51" s="109"/>
      <c r="G51" s="11">
        <f>G48</f>
        <v>0</v>
      </c>
    </row>
    <row r="52" spans="2:7" s="8" customFormat="1" ht="15.75">
      <c r="B52" s="27"/>
      <c r="C52" s="27"/>
      <c r="D52" s="27"/>
      <c r="E52" s="28"/>
      <c r="F52" s="29"/>
      <c r="G52" s="30"/>
    </row>
    <row r="53" spans="2:7" s="8" customFormat="1" ht="19.5" customHeight="1">
      <c r="B53" s="84" t="s">
        <v>44</v>
      </c>
      <c r="C53" s="84"/>
      <c r="D53" s="84"/>
      <c r="E53" s="84"/>
      <c r="F53" s="117">
        <f>G51+G37+G25+G13</f>
        <v>0</v>
      </c>
      <c r="G53" s="118"/>
    </row>
    <row r="54" spans="2:7" s="8" customFormat="1" ht="19.5" customHeight="1">
      <c r="B54" s="35"/>
      <c r="C54" s="36"/>
      <c r="D54" s="36"/>
      <c r="E54" s="37"/>
      <c r="F54" s="38"/>
      <c r="G54" s="38"/>
    </row>
    <row r="55" spans="2:7" s="12" customFormat="1" ht="19.5" customHeight="1">
      <c r="B55" s="121" t="s">
        <v>45</v>
      </c>
      <c r="C55" s="122"/>
      <c r="D55" s="122"/>
      <c r="E55" s="122"/>
      <c r="F55" s="122"/>
      <c r="G55" s="123"/>
    </row>
    <row r="56" spans="2:7" s="12" customFormat="1" ht="19.5" customHeight="1">
      <c r="B56" s="111"/>
      <c r="C56" s="112"/>
      <c r="D56" s="112"/>
      <c r="E56" s="112"/>
      <c r="F56" s="112"/>
      <c r="G56" s="113"/>
    </row>
    <row r="57" spans="2:7" s="12" customFormat="1" ht="19.5" customHeight="1">
      <c r="B57" s="114"/>
      <c r="C57" s="115"/>
      <c r="D57" s="115"/>
      <c r="E57" s="115"/>
      <c r="F57" s="115"/>
      <c r="G57" s="116"/>
    </row>
    <row r="58" spans="2:7" s="12" customFormat="1" ht="19.5" customHeight="1">
      <c r="B58"/>
      <c r="C58"/>
      <c r="D58"/>
      <c r="E58"/>
      <c r="F58"/>
      <c r="G58"/>
    </row>
    <row r="59" spans="2:7" s="12" customFormat="1" ht="19.5" customHeight="1">
      <c r="B59"/>
      <c r="C59"/>
      <c r="D59"/>
      <c r="E59"/>
      <c r="F59"/>
      <c r="G59"/>
    </row>
    <row r="60" spans="2:7" s="12" customFormat="1" ht="19.5" customHeight="1">
      <c r="B60"/>
      <c r="C60"/>
      <c r="D60"/>
      <c r="E60"/>
      <c r="F60"/>
      <c r="G60"/>
    </row>
    <row r="61" spans="2:7" s="12" customFormat="1" ht="19.5" customHeight="1">
      <c r="B61"/>
      <c r="C61"/>
      <c r="D61"/>
      <c r="E61"/>
      <c r="F61"/>
      <c r="G61"/>
    </row>
    <row r="62" spans="2:7" s="8" customFormat="1" ht="19.5" customHeight="1">
      <c r="B62"/>
      <c r="C62"/>
      <c r="D62"/>
      <c r="E62"/>
      <c r="F62"/>
      <c r="G62"/>
    </row>
    <row r="63" spans="2:7" s="33" customFormat="1" ht="6" customHeight="1">
      <c r="B63"/>
      <c r="C63"/>
      <c r="D63"/>
      <c r="E63"/>
      <c r="F63"/>
      <c r="G63"/>
    </row>
    <row r="64" spans="2:7" s="8" customFormat="1" ht="19.5" customHeight="1">
      <c r="B64"/>
      <c r="C64"/>
      <c r="D64"/>
      <c r="E64"/>
      <c r="F64"/>
      <c r="G64"/>
    </row>
    <row r="65" spans="2:7" s="33" customFormat="1" ht="6" customHeight="1">
      <c r="B65"/>
      <c r="C65"/>
      <c r="D65"/>
      <c r="E65"/>
      <c r="F65"/>
      <c r="G65"/>
    </row>
    <row r="66" spans="2:7" s="33" customFormat="1" ht="20.25" customHeight="1">
      <c r="B66"/>
      <c r="C66"/>
      <c r="D66"/>
      <c r="E66"/>
      <c r="F66"/>
      <c r="G66"/>
    </row>
    <row r="67" spans="2:7" s="33" customFormat="1" ht="20.25" customHeight="1">
      <c r="B67"/>
      <c r="C67"/>
      <c r="D67"/>
      <c r="E67"/>
      <c r="F67"/>
      <c r="G67"/>
    </row>
    <row r="68" spans="2:7" s="33" customFormat="1" ht="20.25" customHeight="1">
      <c r="B68"/>
      <c r="C68"/>
      <c r="D68"/>
      <c r="E68"/>
      <c r="F68"/>
      <c r="G68"/>
    </row>
  </sheetData>
  <sheetProtection/>
  <mergeCells count="59">
    <mergeCell ref="B37:F37"/>
    <mergeCell ref="B27:G27"/>
    <mergeCell ref="B39:G39"/>
    <mergeCell ref="C34:D34"/>
    <mergeCell ref="F34:F36"/>
    <mergeCell ref="G34:G36"/>
    <mergeCell ref="C35:D35"/>
    <mergeCell ref="C36:D36"/>
    <mergeCell ref="B30:F30"/>
    <mergeCell ref="B31:D31"/>
    <mergeCell ref="C32:D32"/>
    <mergeCell ref="B33:D33"/>
    <mergeCell ref="C28:D28"/>
    <mergeCell ref="C29:D29"/>
    <mergeCell ref="B55:G55"/>
    <mergeCell ref="G48:G50"/>
    <mergeCell ref="B44:F44"/>
    <mergeCell ref="B45:D45"/>
    <mergeCell ref="C46:D46"/>
    <mergeCell ref="B47:D47"/>
    <mergeCell ref="B56:G57"/>
    <mergeCell ref="B53:E53"/>
    <mergeCell ref="F53:G53"/>
    <mergeCell ref="C48:D48"/>
    <mergeCell ref="C49:D49"/>
    <mergeCell ref="C50:D50"/>
    <mergeCell ref="B51:F51"/>
    <mergeCell ref="F48:F50"/>
    <mergeCell ref="C40:D40"/>
    <mergeCell ref="C41:D41"/>
    <mergeCell ref="C42:D42"/>
    <mergeCell ref="C43:D43"/>
    <mergeCell ref="B25:F25"/>
    <mergeCell ref="B19:D19"/>
    <mergeCell ref="C20:D20"/>
    <mergeCell ref="B21:D21"/>
    <mergeCell ref="C22:D22"/>
    <mergeCell ref="F22:F24"/>
    <mergeCell ref="C24:D24"/>
    <mergeCell ref="C16:D16"/>
    <mergeCell ref="C17:D17"/>
    <mergeCell ref="B13:F13"/>
    <mergeCell ref="G22:G24"/>
    <mergeCell ref="C23:D23"/>
    <mergeCell ref="B18:F18"/>
    <mergeCell ref="B1:G1"/>
    <mergeCell ref="B3:G3"/>
    <mergeCell ref="C4:D4"/>
    <mergeCell ref="C5:D5"/>
    <mergeCell ref="B7:D7"/>
    <mergeCell ref="C8:D8"/>
    <mergeCell ref="B9:D9"/>
    <mergeCell ref="B15:G15"/>
    <mergeCell ref="G10:G12"/>
    <mergeCell ref="C10:D10"/>
    <mergeCell ref="C11:D11"/>
    <mergeCell ref="C12:D12"/>
    <mergeCell ref="F10:F12"/>
    <mergeCell ref="B6:F6"/>
  </mergeCells>
  <conditionalFormatting sqref="E46 B56:G57 E32 E20 E8">
    <cfRule type="cellIs" priority="1" dxfId="0" operator="equal" stopIfTrue="1">
      <formula>""""""</formula>
    </cfRule>
  </conditionalFormatting>
  <printOptions horizontalCentered="1"/>
  <pageMargins left="0.27569444444444446" right="0.27569444444444446" top="0.23611111111111113" bottom="0.1798611111111111" header="0.5118055555555556" footer="0.1798611111111111"/>
  <pageSetup fitToHeight="4" fitToWidth="1" horizontalDpi="300" verticalDpi="300" orientation="portrait" paperSize="9" scale="64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Edital de Aplicativos de Mercado</dc:subject>
  <dc:creator>AGIR</dc:creator>
  <cp:keywords/>
  <dc:description/>
  <cp:lastModifiedBy>telmo souza</cp:lastModifiedBy>
  <cp:lastPrinted>2009-03-03T21:39:24Z</cp:lastPrinted>
  <dcterms:created xsi:type="dcterms:W3CDTF">2006-08-23T20:00:23Z</dcterms:created>
  <dcterms:modified xsi:type="dcterms:W3CDTF">2022-11-23T17:49:09Z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planilha Custos</vt:lpwstr>
  </property>
  <property fmtid="{D5CDD505-2E9C-101B-9397-08002B2CF9AE}" pid="3" name="_AuthorEmail">
    <vt:lpwstr>alessandra.alves@accenture.com</vt:lpwstr>
  </property>
  <property fmtid="{D5CDD505-2E9C-101B-9397-08002B2CF9AE}" pid="4" name="_AuthorEmailDisplayName">
    <vt:lpwstr>Alves, Alessandra</vt:lpwstr>
  </property>
  <property fmtid="{D5CDD505-2E9C-101B-9397-08002B2CF9AE}" pid="5" name="_PreviousAdHocReviewCycleID">
    <vt:i4>195308793</vt:i4>
  </property>
  <property fmtid="{D5CDD505-2E9C-101B-9397-08002B2CF9AE}" pid="6" name="_AdHocReviewCycleID">
    <vt:i4>-1545784101</vt:i4>
  </property>
  <property fmtid="{D5CDD505-2E9C-101B-9397-08002B2CF9AE}" pid="7" name="_ReviewingToolsShownOnce">
    <vt:lpwstr/>
  </property>
</Properties>
</file>